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X:\N2020_Documentação Relevante\31_Relatórios de Execução\REA 2017\10. REA aprovado CE\Publicacao site\"/>
    </mc:Choice>
  </mc:AlternateContent>
  <bookViews>
    <workbookView xWindow="480" yWindow="45" windowWidth="25440" windowHeight="11820" tabRatio="672"/>
  </bookViews>
  <sheets>
    <sheet name="Q1_IndResultadoFEDER_FC" sheetId="40" r:id="rId1"/>
    <sheet name="Q2A_IndComunsResultadoFSE" sheetId="20" r:id="rId2"/>
    <sheet name="Q2B_Ind IEJ ResultadoFSE" sheetId="34" r:id="rId3"/>
    <sheet name="Q2C_IndEspecifResultadoFSE" sheetId="18" r:id="rId4"/>
    <sheet name="Q3A_IndRealizaçãoFEDER_FC" sheetId="5" r:id="rId5"/>
    <sheet name="Q3B_IndComunsRealizaçãoFEDER" sheetId="6" r:id="rId6"/>
    <sheet name="Q4A_IndComunsRealizaçãoFSE" sheetId="21" r:id="rId7"/>
    <sheet name="Q4B_IndEspecifRealizaçãoFSE" sheetId="22" r:id="rId8"/>
    <sheet name="Q5_IndQuadroDesempenho" sheetId="26" r:id="rId9"/>
    <sheet name="Q6_Dados financeiros agregados" sheetId="7" r:id="rId10"/>
    <sheet name="Q7_Categorias intervenção" sheetId="24" r:id="rId11"/>
    <sheet name="Q8_Financiamento cruzado" sheetId="35" r:id="rId12"/>
    <sheet name="Q9_Operações fora zona PO" sheetId="36" r:id="rId13"/>
    <sheet name="Q10_Despesa fora UE" sheetId="37" r:id="rId14"/>
    <sheet name="Q11_IEJ fora reg elegíveis" sheetId="38" r:id="rId15"/>
    <sheet name="Q12_Grandes projetos" sheetId="39" r:id="rId16"/>
    <sheet name="Q13_Planos Ação conjuntos" sheetId="33" r:id="rId17"/>
  </sheets>
  <definedNames>
    <definedName name="_xlnm._FilterDatabase" localSheetId="0" hidden="1">Q1_IndResultadoFEDER_FC!$A$5:$R$31</definedName>
    <definedName name="_xlnm._FilterDatabase" localSheetId="3" hidden="1">Q2C_IndEspecifResultadoFSE!$A$6:$AF$6</definedName>
    <definedName name="_xlnm._FilterDatabase" localSheetId="4" hidden="1">Q3A_IndRealizaçãoFEDER_FC!$A$6:$X$112</definedName>
    <definedName name="_xlnm._FilterDatabase" localSheetId="6" hidden="1">Q4A_IndComunsRealizaçãoFSE!$A$5:$Z$65</definedName>
    <definedName name="_xlnm._FilterDatabase" localSheetId="8" hidden="1">Q5_IndQuadroDesempenho!$A$6:$X$64</definedName>
    <definedName name="_xlnm._FilterDatabase" localSheetId="9" hidden="1">'Q6_Dados financeiros agregados'!$A$6:$M$23</definedName>
    <definedName name="_xlnm.Print_Area" localSheetId="0">Q1_IndResultadoFEDER_FC!$A$1:$R$31</definedName>
    <definedName name="_xlnm.Print_Area" localSheetId="13">'Q10_Despesa fora UE'!$A$1:$D$10</definedName>
    <definedName name="_xlnm.Print_Area" localSheetId="14">'Q11_IEJ fora reg elegíveis'!$A$1:$F$20</definedName>
    <definedName name="_xlnm.Print_Area" localSheetId="16">'Q13_Planos Ação conjuntos'!$A$1:$B$21</definedName>
    <definedName name="_xlnm.Print_Area" localSheetId="1">Q2A_IndComunsResultadoFSE!$A$1:$X$23</definedName>
    <definedName name="_xlnm.Print_Area" localSheetId="2">'Q2B_Ind IEJ ResultadoFSE'!$A$1:$W$32</definedName>
    <definedName name="_xlnm.Print_Area" localSheetId="3">Q2C_IndEspecifResultadoFSE!$X$1:$AC$25</definedName>
    <definedName name="_xlnm.Print_Area" localSheetId="4">Q3A_IndRealizaçãoFEDER_FC!#REF!</definedName>
    <definedName name="_xlnm.Print_Area" localSheetId="5">Q3B_IndComunsRealizaçãoFEDER!$A$1:$C$14</definedName>
    <definedName name="_xlnm.Print_Area" localSheetId="6">Q4A_IndComunsRealizaçãoFSE!#REF!</definedName>
    <definedName name="_xlnm.Print_Area" localSheetId="7">Q4B_IndEspecifRealizaçãoFSE!$N$3:$X$18</definedName>
    <definedName name="_xlnm.Print_Area" localSheetId="8">Q5_IndQuadroDesempenho!$A$1:$W$64</definedName>
    <definedName name="_xlnm.Print_Area" localSheetId="9">'Q6_Dados financeiros agregados'!#REF!</definedName>
    <definedName name="_xlnm.Print_Area" localSheetId="10">'Q7_Categorias intervenção'!#REF!</definedName>
    <definedName name="_xlnm.Print_Area" localSheetId="12">'Q9_Operações fora zona PO'!$A$1:$G$19</definedName>
    <definedName name="_xlnm.Print_Titles" localSheetId="0">Q1_IndResultadoFEDER_FC!$4:$5</definedName>
    <definedName name="_xlnm.Print_Titles" localSheetId="13">'Q10_Despesa fora UE'!$1:$3</definedName>
    <definedName name="_xlnm.Print_Titles" localSheetId="14">'Q11_IEJ fora reg elegíveis'!$1:$3</definedName>
    <definedName name="_xlnm.Print_Titles" localSheetId="15">'Q12_Grandes projetos'!$1:$3</definedName>
    <definedName name="_xlnm.Print_Titles" localSheetId="16">'Q13_Planos Ação conjuntos'!$1:$4</definedName>
    <definedName name="_xlnm.Print_Titles" localSheetId="1">Q2A_IndComunsResultadoFSE!$1:$4</definedName>
    <definedName name="_xlnm.Print_Titles" localSheetId="2">'Q2B_Ind IEJ ResultadoFSE'!$1:$3</definedName>
    <definedName name="_xlnm.Print_Titles" localSheetId="3">Q2C_IndEspecifResultadoFSE!$1:$6</definedName>
    <definedName name="_xlnm.Print_Titles" localSheetId="4">Q3A_IndRealizaçãoFEDER_FC!#REF!</definedName>
    <definedName name="_xlnm.Print_Titles" localSheetId="5">Q3B_IndComunsRealizaçãoFEDER!$1:$4</definedName>
    <definedName name="_xlnm.Print_Titles" localSheetId="6">Q4A_IndComunsRealizaçãoFSE!$1:$3</definedName>
    <definedName name="_xlnm.Print_Titles" localSheetId="7">Q4B_IndEspecifRealizaçãoFSE!$3:$3</definedName>
    <definedName name="_xlnm.Print_Titles" localSheetId="8">Q5_IndQuadroDesempenho!$1:$6</definedName>
    <definedName name="_xlnm.Print_Titles" localSheetId="9">'Q6_Dados financeiros agregados'!$1:$3</definedName>
    <definedName name="_xlnm.Print_Titles" localSheetId="10">'Q7_Categorias intervenção'!#REF!</definedName>
    <definedName name="_xlnm.Print_Titles" localSheetId="11">'Q8_Financiamento cruzado'!$1:$3</definedName>
    <definedName name="_xlnm.Print_Titles" localSheetId="12">'Q9_Operações fora zona PO'!$1:$3</definedName>
  </definedNames>
  <calcPr calcId="152511"/>
</workbook>
</file>

<file path=xl/calcChain.xml><?xml version="1.0" encoding="utf-8"?>
<calcChain xmlns="http://schemas.openxmlformats.org/spreadsheetml/2006/main">
  <c r="O18" i="26" l="1"/>
  <c r="K48" i="5"/>
  <c r="I64" i="21" l="1"/>
  <c r="I63" i="21"/>
  <c r="I62" i="21"/>
  <c r="I61" i="21"/>
  <c r="X60" i="21"/>
  <c r="U60" i="21"/>
  <c r="R60" i="21"/>
  <c r="O60" i="21"/>
  <c r="K60" i="21"/>
  <c r="J60" i="21"/>
  <c r="I60" i="21" s="1"/>
  <c r="X59" i="21"/>
  <c r="U59" i="21"/>
  <c r="R59" i="21"/>
  <c r="O59" i="21"/>
  <c r="K59" i="21"/>
  <c r="J59" i="21"/>
  <c r="I59" i="21" s="1"/>
  <c r="X58" i="21"/>
  <c r="U58" i="21"/>
  <c r="R58" i="21"/>
  <c r="O58" i="21"/>
  <c r="K58" i="21"/>
  <c r="J58" i="21"/>
  <c r="X57" i="21"/>
  <c r="U57" i="21"/>
  <c r="R57" i="21"/>
  <c r="O57" i="21"/>
  <c r="K57" i="21"/>
  <c r="J57" i="21"/>
  <c r="X56" i="21"/>
  <c r="U56" i="21"/>
  <c r="R56" i="21"/>
  <c r="O56" i="21"/>
  <c r="K56" i="21"/>
  <c r="J56" i="21"/>
  <c r="X55" i="21"/>
  <c r="U55" i="21"/>
  <c r="R55" i="21"/>
  <c r="O55" i="21"/>
  <c r="K55" i="21"/>
  <c r="J55" i="21"/>
  <c r="X54" i="21"/>
  <c r="U54" i="21"/>
  <c r="R54" i="21"/>
  <c r="O54" i="21"/>
  <c r="K54" i="21"/>
  <c r="J54" i="21"/>
  <c r="X53" i="21"/>
  <c r="U53" i="21"/>
  <c r="R53" i="21"/>
  <c r="O53" i="21"/>
  <c r="K53" i="21"/>
  <c r="J53" i="21"/>
  <c r="X52" i="21"/>
  <c r="U52" i="21"/>
  <c r="R52" i="21"/>
  <c r="O52" i="21"/>
  <c r="K52" i="21"/>
  <c r="J52" i="21"/>
  <c r="X51" i="21"/>
  <c r="U51" i="21"/>
  <c r="R51" i="21"/>
  <c r="O51" i="21"/>
  <c r="K51" i="21"/>
  <c r="J51" i="21"/>
  <c r="X50" i="21"/>
  <c r="U50" i="21"/>
  <c r="R50" i="21"/>
  <c r="O50" i="21"/>
  <c r="K50" i="21"/>
  <c r="J50" i="21"/>
  <c r="X49" i="21"/>
  <c r="U49" i="21"/>
  <c r="R49" i="21"/>
  <c r="O49" i="21"/>
  <c r="K49" i="21"/>
  <c r="J49" i="21"/>
  <c r="X48" i="21"/>
  <c r="U48" i="21"/>
  <c r="R48" i="21"/>
  <c r="O48" i="21"/>
  <c r="K48" i="21"/>
  <c r="J48" i="21"/>
  <c r="X47" i="21"/>
  <c r="U47" i="21"/>
  <c r="R47" i="21"/>
  <c r="O47" i="21"/>
  <c r="K47" i="21"/>
  <c r="J47" i="21"/>
  <c r="X46" i="21"/>
  <c r="U46" i="21"/>
  <c r="R46" i="21"/>
  <c r="O46" i="21"/>
  <c r="K46" i="21"/>
  <c r="J46" i="21"/>
  <c r="X45" i="21"/>
  <c r="U45" i="21"/>
  <c r="R45" i="21"/>
  <c r="O45" i="21"/>
  <c r="K45" i="21"/>
  <c r="J45" i="21"/>
  <c r="X44" i="21"/>
  <c r="U44" i="21"/>
  <c r="R44" i="21"/>
  <c r="O44" i="21"/>
  <c r="K44" i="21"/>
  <c r="J44" i="21"/>
  <c r="X43" i="21"/>
  <c r="U43" i="21"/>
  <c r="R43" i="21"/>
  <c r="O43" i="21"/>
  <c r="K43" i="21"/>
  <c r="J43" i="21"/>
  <c r="X42" i="21"/>
  <c r="U42" i="21"/>
  <c r="R42" i="21"/>
  <c r="O42" i="21"/>
  <c r="K42" i="21"/>
  <c r="J42" i="21"/>
  <c r="X41" i="21"/>
  <c r="U41" i="21"/>
  <c r="R41" i="21"/>
  <c r="O41" i="21"/>
  <c r="K41" i="21"/>
  <c r="J41" i="21"/>
  <c r="X40" i="21"/>
  <c r="U40" i="21"/>
  <c r="R40" i="21"/>
  <c r="O40" i="21"/>
  <c r="K40" i="21"/>
  <c r="J40" i="21"/>
  <c r="X39" i="21"/>
  <c r="U39" i="21"/>
  <c r="R39" i="21"/>
  <c r="O39" i="21"/>
  <c r="K39" i="21"/>
  <c r="J39" i="21"/>
  <c r="X38" i="21"/>
  <c r="U38" i="21"/>
  <c r="R38" i="21"/>
  <c r="O38" i="21"/>
  <c r="K38" i="21"/>
  <c r="J38" i="21"/>
  <c r="X37" i="21"/>
  <c r="U37" i="21"/>
  <c r="R37" i="21"/>
  <c r="O37" i="21"/>
  <c r="K37" i="21"/>
  <c r="J37" i="21"/>
  <c r="X36" i="21"/>
  <c r="U36" i="21"/>
  <c r="R36" i="21"/>
  <c r="O36" i="21"/>
  <c r="K36" i="21"/>
  <c r="J36" i="21"/>
  <c r="X35" i="21"/>
  <c r="U35" i="21"/>
  <c r="R35" i="21"/>
  <c r="O35" i="21"/>
  <c r="K35" i="21"/>
  <c r="J35" i="21"/>
  <c r="X34" i="21"/>
  <c r="U34" i="21"/>
  <c r="R34" i="21"/>
  <c r="O34" i="21"/>
  <c r="K34" i="21"/>
  <c r="J34" i="21"/>
  <c r="X33" i="21"/>
  <c r="U33" i="21"/>
  <c r="R33" i="21"/>
  <c r="O33" i="21"/>
  <c r="K33" i="21"/>
  <c r="J33" i="21"/>
  <c r="X32" i="21"/>
  <c r="U32" i="21"/>
  <c r="R32" i="21"/>
  <c r="O32" i="21"/>
  <c r="K32" i="21"/>
  <c r="J32" i="21"/>
  <c r="X31" i="21"/>
  <c r="U31" i="21"/>
  <c r="R31" i="21"/>
  <c r="O31" i="21"/>
  <c r="K31" i="21"/>
  <c r="J31" i="21"/>
  <c r="X30" i="21"/>
  <c r="U30" i="21"/>
  <c r="R30" i="21"/>
  <c r="O30" i="21"/>
  <c r="K30" i="21"/>
  <c r="J30" i="21"/>
  <c r="X29" i="21"/>
  <c r="U29" i="21"/>
  <c r="R29" i="21"/>
  <c r="O29" i="21"/>
  <c r="K29" i="21"/>
  <c r="J29" i="21"/>
  <c r="X28" i="21"/>
  <c r="U28" i="21"/>
  <c r="R28" i="21"/>
  <c r="O28" i="21"/>
  <c r="K28" i="21"/>
  <c r="J28" i="21"/>
  <c r="X27" i="21"/>
  <c r="U27" i="21"/>
  <c r="R27" i="21"/>
  <c r="O27" i="21"/>
  <c r="K27" i="21"/>
  <c r="J27" i="21"/>
  <c r="X26" i="21"/>
  <c r="U26" i="21"/>
  <c r="R26" i="21"/>
  <c r="O26" i="21"/>
  <c r="K26" i="21"/>
  <c r="J26" i="21"/>
  <c r="X25" i="21"/>
  <c r="U25" i="21"/>
  <c r="R25" i="21"/>
  <c r="O25" i="21"/>
  <c r="K25" i="21"/>
  <c r="J25" i="21"/>
  <c r="X24" i="21"/>
  <c r="U24" i="21"/>
  <c r="R24" i="21"/>
  <c r="O24" i="21"/>
  <c r="K24" i="21"/>
  <c r="J24" i="21"/>
  <c r="X23" i="21"/>
  <c r="U23" i="21"/>
  <c r="R23" i="21"/>
  <c r="O23" i="21"/>
  <c r="K23" i="21"/>
  <c r="J23" i="21"/>
  <c r="X22" i="21"/>
  <c r="U22" i="21"/>
  <c r="R22" i="21"/>
  <c r="O22" i="21"/>
  <c r="K22" i="21"/>
  <c r="J22" i="21"/>
  <c r="X21" i="21"/>
  <c r="U21" i="21"/>
  <c r="R21" i="21"/>
  <c r="O21" i="21"/>
  <c r="K21" i="21"/>
  <c r="J21" i="21"/>
  <c r="X20" i="21"/>
  <c r="U20" i="21"/>
  <c r="R20" i="21"/>
  <c r="O20" i="21"/>
  <c r="K20" i="21"/>
  <c r="J20" i="21"/>
  <c r="X19" i="21"/>
  <c r="U19" i="21"/>
  <c r="R19" i="21"/>
  <c r="O19" i="21"/>
  <c r="K19" i="21"/>
  <c r="J19" i="21"/>
  <c r="X18" i="21"/>
  <c r="U18" i="21"/>
  <c r="R18" i="21"/>
  <c r="O18" i="21"/>
  <c r="K18" i="21"/>
  <c r="J18" i="21"/>
  <c r="X17" i="21"/>
  <c r="U17" i="21"/>
  <c r="R17" i="21"/>
  <c r="O17" i="21"/>
  <c r="K17" i="21"/>
  <c r="J17" i="21"/>
  <c r="X16" i="21"/>
  <c r="U16" i="21"/>
  <c r="R16" i="21"/>
  <c r="O16" i="21"/>
  <c r="K16" i="21"/>
  <c r="J16" i="21"/>
  <c r="X15" i="21"/>
  <c r="U15" i="21"/>
  <c r="R15" i="21"/>
  <c r="O15" i="21"/>
  <c r="K15" i="21"/>
  <c r="J15" i="21"/>
  <c r="X14" i="21"/>
  <c r="U14" i="21"/>
  <c r="R14" i="21"/>
  <c r="O14" i="21"/>
  <c r="K14" i="21"/>
  <c r="J14" i="21"/>
  <c r="X13" i="21"/>
  <c r="U13" i="21"/>
  <c r="R13" i="21"/>
  <c r="O13" i="21"/>
  <c r="K13" i="21"/>
  <c r="J13" i="21"/>
  <c r="X12" i="21"/>
  <c r="U12" i="21"/>
  <c r="R12" i="21"/>
  <c r="O12" i="21"/>
  <c r="K12" i="21"/>
  <c r="J12" i="21"/>
  <c r="X11" i="21"/>
  <c r="U11" i="21"/>
  <c r="R11" i="21"/>
  <c r="O11" i="21"/>
  <c r="K11" i="21"/>
  <c r="J11" i="21"/>
  <c r="X10" i="21"/>
  <c r="U10" i="21"/>
  <c r="R10" i="21"/>
  <c r="O10" i="21"/>
  <c r="K10" i="21"/>
  <c r="J10" i="21"/>
  <c r="X9" i="21"/>
  <c r="U9" i="21"/>
  <c r="R9" i="21"/>
  <c r="O9" i="21"/>
  <c r="K9" i="21"/>
  <c r="J9" i="21"/>
  <c r="X8" i="21"/>
  <c r="U8" i="21"/>
  <c r="O8" i="21"/>
  <c r="K8" i="21"/>
  <c r="J8" i="21"/>
  <c r="X7" i="21"/>
  <c r="U7" i="21"/>
  <c r="R7" i="21"/>
  <c r="O7" i="21"/>
  <c r="K7" i="21"/>
  <c r="J7" i="21"/>
  <c r="X6" i="21"/>
  <c r="U6" i="21"/>
  <c r="O6" i="21"/>
  <c r="K6" i="21"/>
  <c r="J6" i="21"/>
  <c r="M15" i="20"/>
  <c r="L15" i="20"/>
  <c r="K15" i="20" s="1"/>
  <c r="M14" i="20"/>
  <c r="L14" i="20"/>
  <c r="K14" i="20"/>
  <c r="M13" i="20"/>
  <c r="L13" i="20"/>
  <c r="K13" i="20"/>
  <c r="M12" i="20"/>
  <c r="K12" i="20" s="1"/>
  <c r="L12" i="20"/>
  <c r="M11" i="20"/>
  <c r="L11" i="20"/>
  <c r="K11" i="20" s="1"/>
  <c r="M10" i="20"/>
  <c r="L10" i="20"/>
  <c r="K10" i="20"/>
  <c r="M9" i="20"/>
  <c r="L9" i="20"/>
  <c r="K9" i="20"/>
  <c r="M8" i="20"/>
  <c r="K8" i="20" s="1"/>
  <c r="L8" i="20"/>
  <c r="M7" i="20"/>
  <c r="L7" i="20"/>
  <c r="K7" i="20" s="1"/>
  <c r="I50" i="21" l="1"/>
  <c r="I52" i="21"/>
  <c r="I54" i="21"/>
  <c r="I42" i="21"/>
  <c r="I7" i="21"/>
  <c r="I12" i="21"/>
  <c r="I18" i="21"/>
  <c r="I22" i="21"/>
  <c r="I58" i="21"/>
  <c r="I9" i="21"/>
  <c r="I10" i="21"/>
  <c r="I20" i="21"/>
  <c r="I25" i="21"/>
  <c r="I41" i="21"/>
  <c r="I24" i="21"/>
  <c r="I26" i="21"/>
  <c r="I56" i="21"/>
  <c r="I38" i="21"/>
  <c r="I30" i="21"/>
  <c r="I44" i="21"/>
  <c r="I57" i="21"/>
  <c r="I27" i="21"/>
  <c r="I31" i="21"/>
  <c r="I35" i="21"/>
  <c r="I43" i="21"/>
  <c r="I47" i="21"/>
  <c r="I14" i="21"/>
  <c r="I46" i="21"/>
  <c r="I11" i="21"/>
  <c r="I15" i="21"/>
  <c r="I19" i="21"/>
  <c r="I28" i="21"/>
  <c r="I34" i="21"/>
  <c r="I36" i="21"/>
  <c r="I51" i="21"/>
  <c r="I6" i="21"/>
  <c r="I8" i="21"/>
  <c r="I40" i="21"/>
  <c r="I45" i="21"/>
  <c r="I17" i="21"/>
  <c r="I33" i="21"/>
  <c r="I49" i="21"/>
  <c r="I13" i="21"/>
  <c r="I29" i="21"/>
  <c r="I16" i="21"/>
  <c r="I21" i="21"/>
  <c r="I23" i="21"/>
  <c r="I32" i="21"/>
  <c r="I37" i="21"/>
  <c r="I39" i="21"/>
  <c r="I48" i="21"/>
  <c r="I53" i="21"/>
  <c r="I55" i="21"/>
  <c r="V52" i="26"/>
  <c r="U52" i="26" s="1"/>
  <c r="L26" i="34" l="1"/>
  <c r="K26" i="34"/>
  <c r="J26" i="34" s="1"/>
  <c r="L25" i="34"/>
  <c r="K25" i="34"/>
  <c r="J25" i="34" s="1"/>
  <c r="L24" i="34"/>
  <c r="K24" i="34"/>
  <c r="J24" i="34"/>
  <c r="L23" i="34"/>
  <c r="K23" i="34"/>
  <c r="J23" i="34" s="1"/>
  <c r="L22" i="34"/>
  <c r="K22" i="34"/>
  <c r="J22" i="34" s="1"/>
  <c r="L21" i="34"/>
  <c r="K21" i="34"/>
  <c r="J21" i="34" s="1"/>
  <c r="L20" i="34"/>
  <c r="K20" i="34"/>
  <c r="J20" i="34"/>
  <c r="L19" i="34"/>
  <c r="K19" i="34"/>
  <c r="J19" i="34" s="1"/>
  <c r="L18" i="34"/>
  <c r="K18" i="34"/>
  <c r="J18" i="34" s="1"/>
  <c r="L17" i="34"/>
  <c r="K17" i="34"/>
  <c r="J17" i="34" s="1"/>
  <c r="L16" i="34"/>
  <c r="K16" i="34"/>
  <c r="J16" i="34"/>
  <c r="L15" i="34"/>
  <c r="K15" i="34"/>
  <c r="J15" i="34" s="1"/>
  <c r="L14" i="34"/>
  <c r="K14" i="34"/>
  <c r="J14" i="34" s="1"/>
  <c r="L13" i="34"/>
  <c r="K13" i="34"/>
  <c r="J13" i="34" s="1"/>
  <c r="L12" i="34"/>
  <c r="K12" i="34"/>
  <c r="J12" i="34"/>
  <c r="L11" i="34"/>
  <c r="K11" i="34"/>
  <c r="J11" i="34" s="1"/>
  <c r="L10" i="34"/>
  <c r="K10" i="34"/>
  <c r="J10" i="34" s="1"/>
  <c r="L9" i="34"/>
  <c r="K9" i="34"/>
  <c r="J9" i="34" s="1"/>
  <c r="L8" i="34"/>
  <c r="K8" i="34"/>
  <c r="J8" i="34"/>
  <c r="L7" i="34"/>
  <c r="K7" i="34"/>
  <c r="J7" i="34" s="1"/>
  <c r="L6" i="34"/>
  <c r="K6" i="34"/>
  <c r="J6" i="34" s="1"/>
  <c r="R56" i="26" l="1"/>
  <c r="R55" i="26"/>
  <c r="R51" i="26"/>
  <c r="R41" i="26"/>
  <c r="R35" i="26"/>
  <c r="R33" i="26"/>
  <c r="R30" i="26"/>
  <c r="R28" i="26"/>
  <c r="R63" i="26" l="1"/>
  <c r="R62" i="26"/>
  <c r="R59" i="26"/>
  <c r="R47" i="26"/>
  <c r="R45" i="26"/>
  <c r="R44" i="26"/>
  <c r="R16" i="26"/>
  <c r="R17" i="26"/>
  <c r="R18" i="26"/>
  <c r="R15" i="26"/>
  <c r="R13" i="26"/>
  <c r="R11" i="26"/>
  <c r="R12" i="26"/>
  <c r="R9" i="26"/>
  <c r="R10" i="26"/>
  <c r="R8" i="26"/>
  <c r="O61" i="26" l="1"/>
  <c r="O60" i="26"/>
  <c r="O54" i="26"/>
  <c r="O53" i="26"/>
  <c r="O49" i="26"/>
  <c r="O48" i="26"/>
  <c r="O43" i="26"/>
  <c r="O42" i="26"/>
  <c r="O31" i="26"/>
  <c r="O26" i="26"/>
  <c r="O19" i="26"/>
  <c r="O14" i="26"/>
  <c r="O7" i="26"/>
  <c r="L19" i="7" l="1"/>
  <c r="I19" i="7"/>
  <c r="L17" i="7"/>
  <c r="I17" i="7"/>
  <c r="R52" i="26"/>
  <c r="L19" i="22"/>
  <c r="K19" i="22"/>
  <c r="J19" i="22"/>
  <c r="Y18" i="22"/>
  <c r="J18" i="22" s="1"/>
  <c r="V18" i="22"/>
  <c r="S18" i="22"/>
  <c r="P18" i="22"/>
  <c r="L18" i="22"/>
  <c r="K18" i="22"/>
  <c r="Y17" i="22"/>
  <c r="V17" i="22"/>
  <c r="J17" i="22" s="1"/>
  <c r="S17" i="22"/>
  <c r="P17" i="22"/>
  <c r="L17" i="22"/>
  <c r="K17" i="22"/>
  <c r="Y16" i="22"/>
  <c r="V16" i="22"/>
  <c r="S16" i="22"/>
  <c r="P16" i="22"/>
  <c r="L16" i="22"/>
  <c r="K16" i="22"/>
  <c r="J16" i="22"/>
  <c r="Y15" i="22"/>
  <c r="V15" i="22"/>
  <c r="S15" i="22"/>
  <c r="P15" i="22"/>
  <c r="J15" i="22" s="1"/>
  <c r="L15" i="22"/>
  <c r="K15" i="22"/>
  <c r="L14" i="22"/>
  <c r="K14" i="22"/>
  <c r="J14" i="22"/>
  <c r="L13" i="22"/>
  <c r="K13" i="22"/>
  <c r="J13" i="22"/>
  <c r="Y12" i="22"/>
  <c r="V12" i="22"/>
  <c r="S12" i="22"/>
  <c r="P12" i="22"/>
  <c r="L12" i="22"/>
  <c r="K12" i="22"/>
  <c r="J12" i="22"/>
  <c r="Y11" i="22"/>
  <c r="V11" i="22"/>
  <c r="S11" i="22"/>
  <c r="L11" i="22"/>
  <c r="K11" i="22"/>
  <c r="Y10" i="22"/>
  <c r="V10" i="22"/>
  <c r="S10" i="22"/>
  <c r="P10" i="22"/>
  <c r="L10" i="22"/>
  <c r="K10" i="22"/>
  <c r="L9" i="22"/>
  <c r="K9" i="22"/>
  <c r="J9" i="22"/>
  <c r="Y8" i="22"/>
  <c r="V8" i="22"/>
  <c r="S8" i="22"/>
  <c r="P8" i="22"/>
  <c r="J8" i="22" s="1"/>
  <c r="L8" i="22"/>
  <c r="K8" i="22"/>
  <c r="Y7" i="22"/>
  <c r="J7" i="22" s="1"/>
  <c r="V7" i="22"/>
  <c r="S7" i="22"/>
  <c r="P7" i="22"/>
  <c r="L7" i="22"/>
  <c r="K7" i="22"/>
  <c r="Y6" i="22"/>
  <c r="V6" i="22"/>
  <c r="J6" i="22" s="1"/>
  <c r="S6" i="22"/>
  <c r="P6" i="22"/>
  <c r="L6" i="22"/>
  <c r="K6" i="22"/>
  <c r="J11" i="22" l="1"/>
  <c r="J10" i="22"/>
  <c r="J22" i="7" l="1"/>
  <c r="J21" i="7"/>
  <c r="L8" i="7"/>
  <c r="L9" i="7"/>
  <c r="L10" i="7"/>
  <c r="L11" i="7"/>
  <c r="L12" i="7"/>
  <c r="L13" i="7"/>
  <c r="L14" i="7"/>
  <c r="L15" i="7"/>
  <c r="L16" i="7"/>
  <c r="L18" i="7"/>
  <c r="L20" i="7"/>
  <c r="L7" i="7"/>
  <c r="K22" i="7"/>
  <c r="K21" i="7"/>
  <c r="M22" i="7"/>
  <c r="M21" i="7"/>
  <c r="H22" i="7"/>
  <c r="H21" i="7"/>
  <c r="I10" i="7"/>
  <c r="I11" i="7"/>
  <c r="I12" i="7"/>
  <c r="I13" i="7"/>
  <c r="I14" i="7"/>
  <c r="I15" i="7"/>
  <c r="I16" i="7"/>
  <c r="I18" i="7"/>
  <c r="I20" i="7"/>
  <c r="I8" i="7"/>
  <c r="I9" i="7"/>
  <c r="I7" i="7"/>
  <c r="J23" i="7" l="1"/>
  <c r="M23" i="7"/>
  <c r="K23" i="7"/>
  <c r="H23" i="7"/>
  <c r="F22" i="7" l="1"/>
  <c r="L22" i="7" s="1"/>
  <c r="F21" i="7"/>
  <c r="F23" i="7" l="1"/>
  <c r="L23" i="7" s="1"/>
  <c r="L21" i="7"/>
  <c r="I22" i="7"/>
  <c r="I21" i="7"/>
  <c r="I23" i="7" l="1"/>
</calcChain>
</file>

<file path=xl/comments1.xml><?xml version="1.0" encoding="utf-8"?>
<comments xmlns="http://schemas.openxmlformats.org/spreadsheetml/2006/main">
  <authors>
    <author>NORTE2020</author>
  </authors>
  <commentList>
    <comment ref="B9" authorId="0" shapeId="0">
      <text>
        <r>
          <rPr>
            <b/>
            <sz val="9"/>
            <color indexed="81"/>
            <rFont val="Tahoma"/>
            <family val="2"/>
          </rPr>
          <t>NORTE2020:</t>
        </r>
        <r>
          <rPr>
            <sz val="9"/>
            <color indexed="81"/>
            <rFont val="Tahoma"/>
            <family val="2"/>
          </rPr>
          <t xml:space="preserve">
Nos apuramentos do BI são identificadas as PI do FEDER</t>
        </r>
      </text>
    </comment>
    <comment ref="B16" authorId="0" shapeId="0">
      <text>
        <r>
          <rPr>
            <b/>
            <sz val="9"/>
            <color indexed="81"/>
            <rFont val="Tahoma"/>
            <family val="2"/>
          </rPr>
          <t>NORTE2020:</t>
        </r>
        <r>
          <rPr>
            <sz val="9"/>
            <color indexed="81"/>
            <rFont val="Tahoma"/>
            <family val="2"/>
          </rPr>
          <t xml:space="preserve">
Nos apuramentos do BI são identificadas as PI do FEDER</t>
        </r>
      </text>
    </comment>
    <comment ref="B17" authorId="0" shapeId="0">
      <text>
        <r>
          <rPr>
            <b/>
            <sz val="9"/>
            <color indexed="81"/>
            <rFont val="Tahoma"/>
            <family val="2"/>
          </rPr>
          <t>NORTE2020:</t>
        </r>
        <r>
          <rPr>
            <sz val="9"/>
            <color indexed="81"/>
            <rFont val="Tahoma"/>
            <family val="2"/>
          </rPr>
          <t xml:space="preserve">
Nos apuramentos do BI são identificadas as PI do FEDER</t>
        </r>
      </text>
    </comment>
    <comment ref="B19" authorId="0" shapeId="0">
      <text>
        <r>
          <rPr>
            <b/>
            <sz val="9"/>
            <color indexed="81"/>
            <rFont val="Tahoma"/>
            <family val="2"/>
          </rPr>
          <t>NORTE2020:</t>
        </r>
        <r>
          <rPr>
            <sz val="9"/>
            <color indexed="81"/>
            <rFont val="Tahoma"/>
            <family val="2"/>
          </rPr>
          <t xml:space="preserve">
Nos apuramentos do BI são identificadas as PI do FEDER</t>
        </r>
      </text>
    </comment>
    <comment ref="B20" authorId="0" shapeId="0">
      <text>
        <r>
          <rPr>
            <b/>
            <sz val="9"/>
            <color indexed="81"/>
            <rFont val="Tahoma"/>
            <family val="2"/>
          </rPr>
          <t>NORTE2020:</t>
        </r>
        <r>
          <rPr>
            <sz val="9"/>
            <color indexed="81"/>
            <rFont val="Tahoma"/>
            <family val="2"/>
          </rPr>
          <t xml:space="preserve">
Nos apuramentos do BI são identificadas as PI do FEDER</t>
        </r>
      </text>
    </comment>
    <comment ref="B23" authorId="0" shapeId="0">
      <text>
        <r>
          <rPr>
            <b/>
            <sz val="9"/>
            <color indexed="81"/>
            <rFont val="Tahoma"/>
            <family val="2"/>
          </rPr>
          <t>NORTE2020:</t>
        </r>
        <r>
          <rPr>
            <sz val="9"/>
            <color indexed="81"/>
            <rFont val="Tahoma"/>
            <family val="2"/>
          </rPr>
          <t xml:space="preserve">
Nos apuramentos do BI são identificadas as PI do FEDER</t>
        </r>
      </text>
    </comment>
    <comment ref="B24" authorId="0" shapeId="0">
      <text>
        <r>
          <rPr>
            <b/>
            <sz val="9"/>
            <color indexed="81"/>
            <rFont val="Tahoma"/>
            <family val="2"/>
          </rPr>
          <t>NORTE2020:</t>
        </r>
        <r>
          <rPr>
            <sz val="9"/>
            <color indexed="81"/>
            <rFont val="Tahoma"/>
            <family val="2"/>
          </rPr>
          <t xml:space="preserve">
Nos apuramentos do BI são identificadas as PI do FEDER</t>
        </r>
      </text>
    </comment>
    <comment ref="B28" authorId="0" shapeId="0">
      <text>
        <r>
          <rPr>
            <b/>
            <sz val="9"/>
            <color indexed="81"/>
            <rFont val="Tahoma"/>
            <family val="2"/>
          </rPr>
          <t>NORTE2020:</t>
        </r>
        <r>
          <rPr>
            <sz val="9"/>
            <color indexed="81"/>
            <rFont val="Tahoma"/>
            <family val="2"/>
          </rPr>
          <t xml:space="preserve">
Nos apuramentos do BI são identificadas as PI do FEDER</t>
        </r>
      </text>
    </comment>
    <comment ref="B29" authorId="0" shapeId="0">
      <text>
        <r>
          <rPr>
            <b/>
            <sz val="9"/>
            <color indexed="81"/>
            <rFont val="Tahoma"/>
            <family val="2"/>
          </rPr>
          <t>NORTE2020:</t>
        </r>
        <r>
          <rPr>
            <sz val="9"/>
            <color indexed="81"/>
            <rFont val="Tahoma"/>
            <family val="2"/>
          </rPr>
          <t xml:space="preserve">
Nos apuramentos do BI são identificadas as PI do FEDER</t>
        </r>
      </text>
    </comment>
    <comment ref="B32" authorId="0" shapeId="0">
      <text>
        <r>
          <rPr>
            <b/>
            <sz val="9"/>
            <color indexed="81"/>
            <rFont val="Tahoma"/>
            <family val="2"/>
          </rPr>
          <t>NORTE2020:</t>
        </r>
        <r>
          <rPr>
            <sz val="9"/>
            <color indexed="81"/>
            <rFont val="Tahoma"/>
            <family val="2"/>
          </rPr>
          <t xml:space="preserve">
Nos apuramentos do BI são identificadas as PI do FEDER</t>
        </r>
      </text>
    </comment>
    <comment ref="B33" authorId="0" shapeId="0">
      <text>
        <r>
          <rPr>
            <b/>
            <sz val="9"/>
            <color indexed="81"/>
            <rFont val="Tahoma"/>
            <family val="2"/>
          </rPr>
          <t>NORTE2020:</t>
        </r>
        <r>
          <rPr>
            <sz val="9"/>
            <color indexed="81"/>
            <rFont val="Tahoma"/>
            <family val="2"/>
          </rPr>
          <t xml:space="preserve">
Nos apuramentos do BI são identificadas as PI do FEDER</t>
        </r>
      </text>
    </comment>
    <comment ref="B37" authorId="0" shapeId="0">
      <text>
        <r>
          <rPr>
            <b/>
            <sz val="9"/>
            <color indexed="81"/>
            <rFont val="Tahoma"/>
            <family val="2"/>
          </rPr>
          <t>NORTE2020:</t>
        </r>
        <r>
          <rPr>
            <sz val="9"/>
            <color indexed="81"/>
            <rFont val="Tahoma"/>
            <family val="2"/>
          </rPr>
          <t xml:space="preserve">
Nos apuramentos do BI são identificadas as PI do FEDER</t>
        </r>
      </text>
    </comment>
    <comment ref="B38" authorId="0" shapeId="0">
      <text>
        <r>
          <rPr>
            <b/>
            <sz val="9"/>
            <color indexed="81"/>
            <rFont val="Tahoma"/>
            <family val="2"/>
          </rPr>
          <t>NORTE2020:</t>
        </r>
        <r>
          <rPr>
            <sz val="9"/>
            <color indexed="81"/>
            <rFont val="Tahoma"/>
            <family val="2"/>
          </rPr>
          <t xml:space="preserve">
Nos apuramentos do BI são identificadas as PI do FEDER</t>
        </r>
      </text>
    </comment>
    <comment ref="B40" authorId="0" shapeId="0">
      <text>
        <r>
          <rPr>
            <b/>
            <sz val="9"/>
            <color indexed="81"/>
            <rFont val="Tahoma"/>
            <family val="2"/>
          </rPr>
          <t>NORTE2020:</t>
        </r>
        <r>
          <rPr>
            <sz val="9"/>
            <color indexed="81"/>
            <rFont val="Tahoma"/>
            <family val="2"/>
          </rPr>
          <t xml:space="preserve">
Nos apuramentos do BI são identificadas as PI do FEDER</t>
        </r>
      </text>
    </comment>
    <comment ref="B41" authorId="0" shapeId="0">
      <text>
        <r>
          <rPr>
            <b/>
            <sz val="9"/>
            <color indexed="81"/>
            <rFont val="Tahoma"/>
            <family val="2"/>
          </rPr>
          <t>NORTE2020:</t>
        </r>
        <r>
          <rPr>
            <sz val="9"/>
            <color indexed="81"/>
            <rFont val="Tahoma"/>
            <family val="2"/>
          </rPr>
          <t xml:space="preserve">
Nos apuramentos do BI são identificadas as PI do FEDER</t>
        </r>
      </text>
    </comment>
    <comment ref="B44" authorId="0" shapeId="0">
      <text>
        <r>
          <rPr>
            <b/>
            <sz val="9"/>
            <color indexed="81"/>
            <rFont val="Tahoma"/>
            <family val="2"/>
          </rPr>
          <t>NORTE2020:</t>
        </r>
        <r>
          <rPr>
            <sz val="9"/>
            <color indexed="81"/>
            <rFont val="Tahoma"/>
            <family val="2"/>
          </rPr>
          <t xml:space="preserve">
Nos apuramentos do BI são identificadas as PI do FEDER</t>
        </r>
      </text>
    </comment>
    <comment ref="B45" authorId="0" shapeId="0">
      <text>
        <r>
          <rPr>
            <b/>
            <sz val="9"/>
            <color indexed="81"/>
            <rFont val="Tahoma"/>
            <family val="2"/>
          </rPr>
          <t>NORTE2020:</t>
        </r>
        <r>
          <rPr>
            <sz val="9"/>
            <color indexed="81"/>
            <rFont val="Tahoma"/>
            <family val="2"/>
          </rPr>
          <t xml:space="preserve">
Nos apuramentos do BI são identificadas as PI do FEDER</t>
        </r>
      </text>
    </comment>
    <comment ref="B49" authorId="0" shapeId="0">
      <text>
        <r>
          <rPr>
            <b/>
            <sz val="9"/>
            <color indexed="81"/>
            <rFont val="Tahoma"/>
            <family val="2"/>
          </rPr>
          <t>NORTE2020:</t>
        </r>
        <r>
          <rPr>
            <sz val="9"/>
            <color indexed="81"/>
            <rFont val="Tahoma"/>
            <family val="2"/>
          </rPr>
          <t xml:space="preserve">
Nos apuramentos do BI são identificadas as PI do FEDER</t>
        </r>
      </text>
    </comment>
    <comment ref="B50" authorId="0" shapeId="0">
      <text>
        <r>
          <rPr>
            <b/>
            <sz val="9"/>
            <color indexed="81"/>
            <rFont val="Tahoma"/>
            <family val="2"/>
          </rPr>
          <t>NORTE2020:</t>
        </r>
        <r>
          <rPr>
            <sz val="9"/>
            <color indexed="81"/>
            <rFont val="Tahoma"/>
            <family val="2"/>
          </rPr>
          <t xml:space="preserve">
Nos apuramentos do BI são identificadas as PI do FEDER</t>
        </r>
      </text>
    </comment>
    <comment ref="B55" authorId="0" shapeId="0">
      <text>
        <r>
          <rPr>
            <b/>
            <sz val="9"/>
            <color indexed="81"/>
            <rFont val="Tahoma"/>
            <family val="2"/>
          </rPr>
          <t>NORTE2020:</t>
        </r>
        <r>
          <rPr>
            <sz val="9"/>
            <color indexed="81"/>
            <rFont val="Tahoma"/>
            <family val="2"/>
          </rPr>
          <t xml:space="preserve">
Nos apuramentos do BI são identificadas as PI do FEDER</t>
        </r>
      </text>
    </comment>
    <comment ref="B58" authorId="0" shapeId="0">
      <text>
        <r>
          <rPr>
            <b/>
            <sz val="9"/>
            <color indexed="81"/>
            <rFont val="Tahoma"/>
            <family val="2"/>
          </rPr>
          <t>NORTE2020:</t>
        </r>
        <r>
          <rPr>
            <sz val="9"/>
            <color indexed="81"/>
            <rFont val="Tahoma"/>
            <family val="2"/>
          </rPr>
          <t xml:space="preserve">
Nos apuramentos do BI são identificadas as PI do FEDER</t>
        </r>
      </text>
    </comment>
  </commentList>
</comments>
</file>

<file path=xl/sharedStrings.xml><?xml version="1.0" encoding="utf-8"?>
<sst xmlns="http://schemas.openxmlformats.org/spreadsheetml/2006/main" count="1963" uniqueCount="642">
  <si>
    <t>Quadro 1</t>
  </si>
  <si>
    <t>Indicador</t>
  </si>
  <si>
    <t>Unidade de media</t>
  </si>
  <si>
    <t xml:space="preserve">Valor de base </t>
  </si>
  <si>
    <t>Ano de base</t>
  </si>
  <si>
    <t>Valor alvo (2023)</t>
  </si>
  <si>
    <t>H</t>
  </si>
  <si>
    <t>M</t>
  </si>
  <si>
    <t>T</t>
  </si>
  <si>
    <t>Fundo</t>
  </si>
  <si>
    <t>Previsão / Execução</t>
  </si>
  <si>
    <t>ID do indicador</t>
  </si>
  <si>
    <t>Número de empresas apoiadas pelo PO sem apoios múltiplos</t>
  </si>
  <si>
    <t xml:space="preserve">Investimento Produtivo: Número de empresas que beneficiam de subvenções </t>
  </si>
  <si>
    <t>Investimento Produtivo: Número de empresas que beneficiam de apoio financeiro, excluindo subvenções</t>
  </si>
  <si>
    <t>CO03</t>
  </si>
  <si>
    <t>CO01</t>
  </si>
  <si>
    <t>CO02</t>
  </si>
  <si>
    <t>Investimento Produtivo: Número de novas empresas apoiadas</t>
  </si>
  <si>
    <t>CO05</t>
  </si>
  <si>
    <t>ID do Eixo Prioritário</t>
  </si>
  <si>
    <t>Designação do Eixo Prioritário</t>
  </si>
  <si>
    <r>
      <t>Base de cálculo do apoio da União</t>
    </r>
    <r>
      <rPr>
        <sz val="8"/>
        <color theme="1"/>
        <rFont val="Calibri"/>
        <family val="2"/>
        <scheme val="minor"/>
      </rPr>
      <t xml:space="preserve"> (Custo total elegível ou custo público elegível)</t>
    </r>
  </si>
  <si>
    <t>Financiamento total (€)</t>
  </si>
  <si>
    <t>Taxa de co financiamento (%)</t>
  </si>
  <si>
    <t>Custo total elegível das operações apoiadas (€)</t>
  </si>
  <si>
    <t>(1)</t>
  </si>
  <si>
    <t>(2)</t>
  </si>
  <si>
    <t>(3)</t>
  </si>
  <si>
    <t>(4)</t>
  </si>
  <si>
    <t>(5)</t>
  </si>
  <si>
    <t>(6)</t>
  </si>
  <si>
    <t>(7)</t>
  </si>
  <si>
    <t>(8)</t>
  </si>
  <si>
    <t>(9)</t>
  </si>
  <si>
    <t>(10)</t>
  </si>
  <si>
    <t>(11)</t>
  </si>
  <si>
    <t>(12)</t>
  </si>
  <si>
    <t>Número de operações aprovadas</t>
  </si>
  <si>
    <t>(13)</t>
  </si>
  <si>
    <t>Total</t>
  </si>
  <si>
    <t>Total global (Todos os Fundos e Regiões)</t>
  </si>
  <si>
    <t>Participantes que obtêm uma qualificação uma vez terminada a participação</t>
  </si>
  <si>
    <t>Participantes com emprego, incluindo uma atividade por conta própria, uma vez terminada a participação</t>
  </si>
  <si>
    <t>Valor cumulativo</t>
  </si>
  <si>
    <t>Unidade de medida do indicador</t>
  </si>
  <si>
    <t>Valor-alvo (2023)</t>
  </si>
  <si>
    <t>Unidade de medida do cenário de base e as metas</t>
  </si>
  <si>
    <t>Valor anual</t>
  </si>
  <si>
    <t>Quadro 2A</t>
  </si>
  <si>
    <t>Categoria de região</t>
  </si>
  <si>
    <t>Unidade de medida para o cenário de base e as metas</t>
  </si>
  <si>
    <t>Participantes inativos que procuram emprego uma vez terminada a participação</t>
  </si>
  <si>
    <t>Participantes que prosseguem estudos ou ações de formação uma vez terminada a participação</t>
  </si>
  <si>
    <t>Participantes desfavorecidos que procuram emprego, que prosseguem estudos ou ações de formação, que adquirem qualificações, que têm emprego, incluindo uma atividade por conta própria, uma vez terminada a participação</t>
  </si>
  <si>
    <t>Desempregados de longa duração (FSE)</t>
  </si>
  <si>
    <t>Inativos (FSE)</t>
  </si>
  <si>
    <t>Inativos que não seguem estudos nem ações de formação (FSE)</t>
  </si>
  <si>
    <t>Pessoas com emprego, incluindo trabalhadores por conta própria</t>
  </si>
  <si>
    <t>Pessoas com mais de 54 anos de idade, que estejam desempregadas, incluindo desempregados de longa duração ou inativos que não seguem estudos nem ações de formação</t>
  </si>
  <si>
    <t>Pessoas que completaram o ensino primário (CITE 1) ou o ensino básico (CITE 2) (FSE)</t>
  </si>
  <si>
    <t>Pessoas que completaram o ensino secundário (CITE 3) ou estudos pós--secundários (CITE 4) (FSE)</t>
  </si>
  <si>
    <t>Pessoas com um diploma do ensino superior (CITE 5 a 8) (FSE)</t>
  </si>
  <si>
    <t>Participantes que vivem em agregados familiares sem emprego (FSE)</t>
  </si>
  <si>
    <t>Participantes com filhos a cargo que vivem em agregados familiares sem emprego (FSE)</t>
  </si>
  <si>
    <t>Participantes com filhos a cargo que vivem em agregados familiares com um só adulto (FSE)</t>
  </si>
  <si>
    <t>Migrantes, pessoas de origem estrangeira, minorias (incluindo comunidades marginalizadas como os ciganos) (FSE)</t>
  </si>
  <si>
    <t>Participantes com deficiência (FSE)</t>
  </si>
  <si>
    <t>Outros grupos desfavorecidos (FSE)</t>
  </si>
  <si>
    <t>Número de projetos total ou parcialmente executados por parceiros sociais ou ONG</t>
  </si>
  <si>
    <t>Número de projetos destinados a aumentar a participação e a evolução das mulheres no emprego</t>
  </si>
  <si>
    <t>Número de projetos consagrados à administração pública ou aos serviços públicos aos níveis nacional, regional e local</t>
  </si>
  <si>
    <t>Número de micro, pequenas e médias empresas apoiadas (incluindo cooperativas e empresas da economia social)</t>
  </si>
  <si>
    <t>Unidade de medida</t>
  </si>
  <si>
    <t>Rácio de execução</t>
  </si>
  <si>
    <t>Quadro 2C</t>
  </si>
  <si>
    <t>Quadro 3A</t>
  </si>
  <si>
    <t>Quadro 3B</t>
  </si>
  <si>
    <t>Número de empresas apoiadas pelo programa operacional excluindo apoios múltiplos concedidos às mesmas empresas</t>
  </si>
  <si>
    <t>Quadro 4A</t>
  </si>
  <si>
    <t>Quadro 4B</t>
  </si>
  <si>
    <t>Quadro 6</t>
  </si>
  <si>
    <t>Investimento Produtivo: Número de empresas que beneficiam de apoio</t>
  </si>
  <si>
    <t>Custo público elegível das operações apoiadas (€)</t>
  </si>
  <si>
    <t>Despesas totais elegíveis declaradas pelos beneficiários à AG (€)</t>
  </si>
  <si>
    <t>C004</t>
  </si>
  <si>
    <t>CO04</t>
  </si>
  <si>
    <t>CO06</t>
  </si>
  <si>
    <t>CO07</t>
  </si>
  <si>
    <t>CO08</t>
  </si>
  <si>
    <t>CO09</t>
  </si>
  <si>
    <t>CO10</t>
  </si>
  <si>
    <t>CO11</t>
  </si>
  <si>
    <t>CO12</t>
  </si>
  <si>
    <t>CO13</t>
  </si>
  <si>
    <t>CO14</t>
  </si>
  <si>
    <t>CO15</t>
  </si>
  <si>
    <t>CO16</t>
  </si>
  <si>
    <t>CO17</t>
  </si>
  <si>
    <t>CO18</t>
  </si>
  <si>
    <t>CO19</t>
  </si>
  <si>
    <t>CO20</t>
  </si>
  <si>
    <t>CO21</t>
  </si>
  <si>
    <t>CO22</t>
  </si>
  <si>
    <t>CO23</t>
  </si>
  <si>
    <t>CR01</t>
  </si>
  <si>
    <t>CR02</t>
  </si>
  <si>
    <t>CR03</t>
  </si>
  <si>
    <t>CR04</t>
  </si>
  <si>
    <t>CR05</t>
  </si>
  <si>
    <t>CR06</t>
  </si>
  <si>
    <t>CR07</t>
  </si>
  <si>
    <t>CR08</t>
  </si>
  <si>
    <t>CR09</t>
  </si>
  <si>
    <t>Desempregados (FSE), incluindo desempregados de longa duração</t>
  </si>
  <si>
    <t>Indicador de realizações usado como base para a definição das metas</t>
  </si>
  <si>
    <t>Com menos de 25 anos de idade (FSE)</t>
  </si>
  <si>
    <t>Com mais de 54 anos de idade</t>
  </si>
  <si>
    <t>ID da Prioridade de Investim.</t>
  </si>
  <si>
    <t>1.1</t>
  </si>
  <si>
    <t>1.1.1</t>
  </si>
  <si>
    <t>R111</t>
  </si>
  <si>
    <t>Patentes EPO do PIB em PPC</t>
  </si>
  <si>
    <t>por mil M€ PIB em PPC</t>
  </si>
  <si>
    <t>Menos desenvolvidas</t>
  </si>
  <si>
    <t>média 2008-2010</t>
  </si>
  <si>
    <t>0,7-0,9%</t>
  </si>
  <si>
    <t>1.2</t>
  </si>
  <si>
    <t>1.2.1</t>
  </si>
  <si>
    <t>R121</t>
  </si>
  <si>
    <t>Receitas oriundas de fundos de empresas (nacionais ou estrangeiras) no financiamento das instituições de I&amp;D (excluindo as unidades do setor empresas)</t>
  </si>
  <si>
    <t>%</t>
  </si>
  <si>
    <t>média 2009-2011</t>
  </si>
  <si>
    <t>2,5-3,0%</t>
  </si>
  <si>
    <t xml:space="preserve">1.2.2 </t>
  </si>
  <si>
    <t>R122</t>
  </si>
  <si>
    <t>Despesa das empresas em I&amp;D no VAB</t>
  </si>
  <si>
    <t>0,5-0,7%</t>
  </si>
  <si>
    <t>1.2.3</t>
  </si>
  <si>
    <t>R123</t>
  </si>
  <si>
    <t>Empresas com 10 e mais pessoas ao serviço (CAE Rev. 3, B a H, J,K, M e Q) com cooperação para a inovação no total de empresas do inquérito comunitário à inovação</t>
  </si>
  <si>
    <t>14-16%</t>
  </si>
  <si>
    <t>1.2.4</t>
  </si>
  <si>
    <t>R124</t>
  </si>
  <si>
    <t>Volume de negócios associado à introdução de novos produtos para o mercado no total do volume de negócios de empresas com inovações de produto (não PME do inquérito comunitário à inovação)</t>
  </si>
  <si>
    <t>10,5-13,0%</t>
  </si>
  <si>
    <t>3.1</t>
  </si>
  <si>
    <t>2.1.1</t>
  </si>
  <si>
    <t>R311</t>
  </si>
  <si>
    <t>Nascimentos de empresas em setores de alta e média-alta tecnologia e em serviços intensivos em conhecimento no total de nascimentos</t>
  </si>
  <si>
    <t>3,5 - 4,0%</t>
  </si>
  <si>
    <t>3.2</t>
  </si>
  <si>
    <t>2.2.1</t>
  </si>
  <si>
    <t>R321</t>
  </si>
  <si>
    <t>Valor de exportações no Volume de Negócios nas PME</t>
  </si>
  <si>
    <t>22-25%</t>
  </si>
  <si>
    <t>3.3</t>
  </si>
  <si>
    <t>2.3.1</t>
  </si>
  <si>
    <t>R331</t>
  </si>
  <si>
    <t>PME com 10 e mais pessoas ao serviço (CAE Rev. 3, B a H, J,K, M e Q) com atividades de inovação no total de PME do inquérito comunitário à inovação</t>
  </si>
  <si>
    <t>57-62%</t>
  </si>
  <si>
    <t>4.2</t>
  </si>
  <si>
    <t>3.1.1</t>
  </si>
  <si>
    <t>R421</t>
  </si>
  <si>
    <t>Consumo de energia primária nas empresas</t>
  </si>
  <si>
    <t>tep</t>
  </si>
  <si>
    <t>4.3</t>
  </si>
  <si>
    <t>3.2.1</t>
  </si>
  <si>
    <t>R431</t>
  </si>
  <si>
    <t>Consumos de energia primária na administração regional e local</t>
  </si>
  <si>
    <t>3.2.2</t>
  </si>
  <si>
    <t>R434</t>
  </si>
  <si>
    <t>Fogos de habitação social com classificação energética melhorada</t>
  </si>
  <si>
    <t>4.5</t>
  </si>
  <si>
    <t>3.3.1</t>
  </si>
  <si>
    <t>R451</t>
  </si>
  <si>
    <t>Emissão estimada dos gases com efeitos de estufa</t>
  </si>
  <si>
    <t>Ton/CO2</t>
  </si>
  <si>
    <t>6.3</t>
  </si>
  <si>
    <t>4.1.1</t>
  </si>
  <si>
    <t>R631</t>
  </si>
  <si>
    <t xml:space="preserve">Dormidas em estabelecimentos hoteleiros, aldeamentos, apartamentos turísticos e outros </t>
  </si>
  <si>
    <t>Milhares</t>
  </si>
  <si>
    <t>média 2011-2013</t>
  </si>
  <si>
    <t>5 500-6 500</t>
  </si>
  <si>
    <t>6.5</t>
  </si>
  <si>
    <t>4.2.1</t>
  </si>
  <si>
    <t>R651</t>
  </si>
  <si>
    <t>Aumento do grau de satisfação dos residentes que habitam em áreas com estratégias integradas de desenvolvimento urbano</t>
  </si>
  <si>
    <t>1 a 10</t>
  </si>
  <si>
    <t>Maior ou igual a 2</t>
  </si>
  <si>
    <t>5.1.1</t>
  </si>
  <si>
    <t>5.2.1</t>
  </si>
  <si>
    <t>9.8</t>
  </si>
  <si>
    <t>5.3.1</t>
  </si>
  <si>
    <t>R981</t>
  </si>
  <si>
    <t>Aumento do grau de satisfação dos residentes nas áreas intervencionadas</t>
  </si>
  <si>
    <t>8.8</t>
  </si>
  <si>
    <t>6.4.1</t>
  </si>
  <si>
    <t>R881</t>
  </si>
  <si>
    <t>Postos de trabalho criados</t>
  </si>
  <si>
    <t>N.º</t>
  </si>
  <si>
    <t>8.9</t>
  </si>
  <si>
    <t>6.5.1</t>
  </si>
  <si>
    <t>R891</t>
  </si>
  <si>
    <t>Efeito multiplicador do investimento público no investimento privado</t>
  </si>
  <si>
    <t>Nº</t>
  </si>
  <si>
    <t>2007-2013</t>
  </si>
  <si>
    <t>9.7</t>
  </si>
  <si>
    <t>7.3.1</t>
  </si>
  <si>
    <t>R973</t>
  </si>
  <si>
    <t>Percentagem de utentes inscritos em USF</t>
  </si>
  <si>
    <t>9.10</t>
  </si>
  <si>
    <t>7.4.1</t>
  </si>
  <si>
    <t>R9101</t>
  </si>
  <si>
    <t>10.5</t>
  </si>
  <si>
    <t>8.4.1</t>
  </si>
  <si>
    <t>R1051</t>
  </si>
  <si>
    <t>Taxa de cobertura da requalificação das escolas do ensino básico e secundário (% de alunos)</t>
  </si>
  <si>
    <t>2.3</t>
  </si>
  <si>
    <t>9.3.1</t>
  </si>
  <si>
    <t>R231</t>
  </si>
  <si>
    <t>Indivíduos com idade entre 16 e 74 anos que preencheram e enviaram pela Internet impressos ou formulários oficiais nos últimos 12 meses no total de indivíduos</t>
  </si>
  <si>
    <t>40-50</t>
  </si>
  <si>
    <t>R232</t>
  </si>
  <si>
    <t>Câmaras municipais que disponibilizam o preenchimento e submissão de formulários na Internet no total de câmaras</t>
  </si>
  <si>
    <t>70-80</t>
  </si>
  <si>
    <t>AT</t>
  </si>
  <si>
    <t>RAT1</t>
  </si>
  <si>
    <t>Cumprimento da Regra “N+3”</t>
  </si>
  <si>
    <t>RAT2</t>
  </si>
  <si>
    <t>Cumprimento do Plano de Comunicação</t>
  </si>
  <si>
    <t>8.1</t>
  </si>
  <si>
    <t>R813</t>
  </si>
  <si>
    <t>Participantes empregados 6 meses depois de terminada a participação num estágio profissional na administração local</t>
  </si>
  <si>
    <t>FSE</t>
  </si>
  <si>
    <t>8.3</t>
  </si>
  <si>
    <t>R831</t>
  </si>
  <si>
    <t>Pessoas apoiadas no âmbito da criação de emprego, incluindo autoemprego, que permanecem 12 meses após o fim do apoio</t>
  </si>
  <si>
    <t>8.5</t>
  </si>
  <si>
    <t>R851</t>
  </si>
  <si>
    <t>Pessoal altamente qualificado contratado por empresas que se encontra empregado 6 meses após o apoio</t>
  </si>
  <si>
    <t>R852</t>
  </si>
  <si>
    <t>Trabalhadores que se consideram mais aptos para a inovação e gestão após a frequência da formação</t>
  </si>
  <si>
    <t>75-85%</t>
  </si>
  <si>
    <t>9.1</t>
  </si>
  <si>
    <t>R916</t>
  </si>
  <si>
    <t>Participantes empregados 6 meses depois de terminada a participação em ações de trabalho socialmente necessário</t>
  </si>
  <si>
    <t>9.6</t>
  </si>
  <si>
    <t>R961</t>
  </si>
  <si>
    <t>Pessoas apoiadas no âmbito da criação de emprego que permanecem 12 meses após o fim do apoio</t>
  </si>
  <si>
    <t>10.1</t>
  </si>
  <si>
    <t>R1014</t>
  </si>
  <si>
    <t>Escolas abrangidas por projetos específicos de combate ao insucesso e ao abandono que progrediram, aproximando-se ou superando o valor esperado</t>
  </si>
  <si>
    <t>10.2</t>
  </si>
  <si>
    <t>R1022</t>
  </si>
  <si>
    <t>Estudantes certificados nos Cursos Técnicos Superiores Profissionais de nível ISCED 5</t>
  </si>
  <si>
    <t>R1023</t>
  </si>
  <si>
    <t>Doutoramentos concluídos</t>
  </si>
  <si>
    <t>10.4</t>
  </si>
  <si>
    <t>R1042</t>
  </si>
  <si>
    <t>Diplomados em cursos de nível ISCED 4 (CET)</t>
  </si>
  <si>
    <t>11.1</t>
  </si>
  <si>
    <t>R1111</t>
  </si>
  <si>
    <t>Trabalhadores em funções públicas que se consideram mais aptos após a frequência da formação</t>
  </si>
  <si>
    <t>11.2</t>
  </si>
  <si>
    <t>R1121</t>
  </si>
  <si>
    <t>Instituições envolvidas nos projetos de promoção da capacitação institucional e do desenvolvimento regional apoiados</t>
  </si>
  <si>
    <t>O111</t>
  </si>
  <si>
    <t>Projetos de I&amp;D apoiados</t>
  </si>
  <si>
    <t>FEDER</t>
  </si>
  <si>
    <t>O112</t>
  </si>
  <si>
    <t>Infraestruturas de investigação apoiadas</t>
  </si>
  <si>
    <t>CO25</t>
  </si>
  <si>
    <t>Investigação, Inovação: Número de investigadores a trabalhar em infraestruturas de investigação melhoradas</t>
  </si>
  <si>
    <t>Equivalente tempo
inteiro</t>
  </si>
  <si>
    <t>O121</t>
  </si>
  <si>
    <t xml:space="preserve">Projetos de transferência e utilização de conhecimento </t>
  </si>
  <si>
    <t>CO26</t>
  </si>
  <si>
    <t xml:space="preserve">Investigação, Inovação: Número de empresas em cooperação com instituições de investigação </t>
  </si>
  <si>
    <t>Empresas</t>
  </si>
  <si>
    <t>CO28</t>
  </si>
  <si>
    <t>Investigação, Inovação: Número de empresas apoiadas para introduzirem produtos novos no mercado</t>
  </si>
  <si>
    <t>Investimento Produtivo: Número de empresas que recebem subvenções</t>
  </si>
  <si>
    <t>Investimento Produtivo: Investimento privado paralelo ao apoio público às empresas (subvenções)</t>
  </si>
  <si>
    <t>EUR</t>
  </si>
  <si>
    <t>Investimento Produtivo: Número de empresas que recebem apoio</t>
  </si>
  <si>
    <t>Investimento Produtivo: Aumento do emprego em empresas apoiadas</t>
  </si>
  <si>
    <t>Equivalente tempo inteiro</t>
  </si>
  <si>
    <t xml:space="preserve">Investimento Produtivo: Número de empresas que recebem apoio </t>
  </si>
  <si>
    <t xml:space="preserve">Investimento Produtivo: Aumento do emprego em empresas apoiadas </t>
  </si>
  <si>
    <t>CO29</t>
  </si>
  <si>
    <t xml:space="preserve">Investigação, Inovação: Número de empresas apoiadas para introduzirem produtos novos na empresa </t>
  </si>
  <si>
    <t xml:space="preserve">Investimento Produtivo: Número de empresas que recebem apoio financeiro, que não sob forma de subvenções </t>
  </si>
  <si>
    <t>O421</t>
  </si>
  <si>
    <t xml:space="preserve">Empresas com consumo de energia melhorado  </t>
  </si>
  <si>
    <t xml:space="preserve">N.º </t>
  </si>
  <si>
    <t>Investimento Produtivo: Número de empresas que recebem apoio financeiro, que não sob forma de subvenções</t>
  </si>
  <si>
    <t>CO32</t>
  </si>
  <si>
    <t xml:space="preserve">Eficiência energética: Redução anual do consumo de energia primária nos edifícios públicos </t>
  </si>
  <si>
    <t>kWh/ano</t>
  </si>
  <si>
    <t>CO31</t>
  </si>
  <si>
    <t>Eficiência energética: Número de agregados familiares com consumo de energia melhorado</t>
  </si>
  <si>
    <t>Famílias</t>
  </si>
  <si>
    <t>CO34</t>
  </si>
  <si>
    <t xml:space="preserve">Redução das emissões de gases com efeito de estufa Diminuição anual  estimada das emissões de gases com efeito de estufa </t>
  </si>
  <si>
    <t>Toneladas de CO2
equivalente</t>
  </si>
  <si>
    <t>O454</t>
  </si>
  <si>
    <t>Planos de mobilidade urbana sustentável implementados</t>
  </si>
  <si>
    <t>Turismo sustentável Aumento do número esperado de visitantes a sítios de património cultural e natural e a atrações beneficiários de apoio</t>
  </si>
  <si>
    <t>Visitas/ano</t>
  </si>
  <si>
    <t>CO38</t>
  </si>
  <si>
    <t xml:space="preserve">Desenvolvimento urbano: Espaços abertos criados ou reabilitados em áreas urbanas </t>
  </si>
  <si>
    <t>Metros quadrados</t>
  </si>
  <si>
    <t>CO39</t>
  </si>
  <si>
    <t xml:space="preserve">Desenvolvimento urbano: Edifícios públicos ou comerciais construídos ou renovados em áreas urbanas </t>
  </si>
  <si>
    <t>O458</t>
  </si>
  <si>
    <t xml:space="preserve">Corredores de elevada procura de transporte implementados </t>
  </si>
  <si>
    <t>O459</t>
  </si>
  <si>
    <t xml:space="preserve">Interfaces multimodais apoiados </t>
  </si>
  <si>
    <t>Desenvolvimento urbano: Edifícios públicos ou comerciais construídos ou renovados em áreas urbanas</t>
  </si>
  <si>
    <t>CO40</t>
  </si>
  <si>
    <t>Unidades
habitacionais</t>
  </si>
  <si>
    <t>Desenvolvimento urbano: Espaços abertos criados ou reabilitados em áreas urbanas</t>
  </si>
  <si>
    <t>Desenvolvimento urbano: Habitações reabilitadas em áreas urbanas</t>
  </si>
  <si>
    <t>O891</t>
  </si>
  <si>
    <t>Estratégias específicas de valorização de recursos endógenos</t>
  </si>
  <si>
    <t>CO36</t>
  </si>
  <si>
    <t>Saúde: População abrangida por serviços de saúde melhorados</t>
  </si>
  <si>
    <t>Pessoas</t>
  </si>
  <si>
    <t>O971</t>
  </si>
  <si>
    <t>Equipamentos sociais e de saúde apoiados</t>
  </si>
  <si>
    <t>O9101</t>
  </si>
  <si>
    <t>Estratégias DLBC apoiadas</t>
  </si>
  <si>
    <t>CO35</t>
  </si>
  <si>
    <t>Acolhimento de crianças e educação: Capacidade das infraestruturas de acolhimento de crianças ou de educação apoiadas</t>
  </si>
  <si>
    <t>O232</t>
  </si>
  <si>
    <t>Serviços da Administração Pública apoiados</t>
  </si>
  <si>
    <t>OAT16</t>
  </si>
  <si>
    <t>Visitantes anuais ao sítio internet do PO</t>
  </si>
  <si>
    <t>OAT23</t>
  </si>
  <si>
    <t>Trabalhadores com salários cofinanciados pela AT</t>
  </si>
  <si>
    <t>ETI</t>
  </si>
  <si>
    <t>OAT5</t>
  </si>
  <si>
    <t>Avaliações apresentadas em Comissão de Acompanhamento</t>
  </si>
  <si>
    <r>
      <t xml:space="preserve">Investimento Produtivo: Número de empresas que beneficiam de apoio não financeiro </t>
    </r>
    <r>
      <rPr>
        <vertAlign val="superscript"/>
        <sz val="10"/>
        <color theme="1"/>
        <rFont val="Calibri"/>
        <family val="2"/>
        <scheme val="minor"/>
      </rPr>
      <t>(1)</t>
    </r>
  </si>
  <si>
    <t>O813</t>
  </si>
  <si>
    <t>Participantes desempregados que beneficiam dos estágios profissionais na administração local</t>
  </si>
  <si>
    <t>O831</t>
  </si>
  <si>
    <t xml:space="preserve">Pessoas apoiadas no âmbito da criação de emprego, incluindo autoemprego </t>
  </si>
  <si>
    <t>O851</t>
  </si>
  <si>
    <t>Pessoal altamente  qualificado contratado por empresas apoiadas</t>
  </si>
  <si>
    <t>O852</t>
  </si>
  <si>
    <t>Trabalhadores apoiados em ações de formação em contexto empresarial</t>
  </si>
  <si>
    <t>O917</t>
  </si>
  <si>
    <t>Participantes em ações de trabalho socialmente necessário</t>
  </si>
  <si>
    <t>O918</t>
  </si>
  <si>
    <t>Projetos de inovação e experimentação social apoiados</t>
  </si>
  <si>
    <t>O961</t>
  </si>
  <si>
    <t>Pessoas apoiadas no âmbito da criação de emprego, incluindo autoemprego</t>
  </si>
  <si>
    <t>O1013</t>
  </si>
  <si>
    <t>Escola s abrangidas por intervenções com vista à redução do abandono escolar e à melhoria do sucesso educativo</t>
  </si>
  <si>
    <t>O1014</t>
  </si>
  <si>
    <t xml:space="preserve">Planos integrados e inovadores de  combate ao insucesso escolar </t>
  </si>
  <si>
    <t>O1022</t>
  </si>
  <si>
    <t>Estudantes apoiados nos Cursos Técnicos Superiores Profissionais de nível ISCED 5</t>
  </si>
  <si>
    <t>O1023</t>
  </si>
  <si>
    <t>Bolseiros de doutoramento apoiados</t>
  </si>
  <si>
    <t>O1042</t>
  </si>
  <si>
    <t>Jovens apoiados em cursos de nível ISCED 4 (CET)</t>
  </si>
  <si>
    <t>O1111</t>
  </si>
  <si>
    <t>Trabalhadores em funções públicas apoiados em ações de formação direcionadas para a reorganização e modernização</t>
  </si>
  <si>
    <t>O1121</t>
  </si>
  <si>
    <t>Projetos de promoção e capacitação institucional e do desenvolvimento regional apoiados</t>
  </si>
  <si>
    <r>
      <t>Categoria de região</t>
    </r>
    <r>
      <rPr>
        <b/>
        <sz val="8"/>
        <color theme="1"/>
        <rFont val="Calibri"/>
        <family val="2"/>
        <scheme val="minor"/>
      </rPr>
      <t xml:space="preserve">
</t>
    </r>
    <r>
      <rPr>
        <sz val="8"/>
        <color theme="1"/>
        <rFont val="Calibri"/>
        <family val="2"/>
        <scheme val="minor"/>
      </rPr>
      <t>(se for caso disso)</t>
    </r>
  </si>
  <si>
    <t>01</t>
  </si>
  <si>
    <t>Investigação, desenvolvimento tecnológico e inovação</t>
  </si>
  <si>
    <t>RMD</t>
  </si>
  <si>
    <t>Custo Total</t>
  </si>
  <si>
    <t>02</t>
  </si>
  <si>
    <t>Competitividade das Pequenas e Médias Empresas</t>
  </si>
  <si>
    <t>03</t>
  </si>
  <si>
    <t>Economia de baixo teor de carbono</t>
  </si>
  <si>
    <t>04</t>
  </si>
  <si>
    <t>Qualidade ambiental</t>
  </si>
  <si>
    <t>Despesa Pública</t>
  </si>
  <si>
    <t>05</t>
  </si>
  <si>
    <t>Sistema Urbano</t>
  </si>
  <si>
    <t>06</t>
  </si>
  <si>
    <t>Emprego e mobilidade dos trabalhadores</t>
  </si>
  <si>
    <t>07</t>
  </si>
  <si>
    <t>Inclusão social e pobreza</t>
  </si>
  <si>
    <t>08</t>
  </si>
  <si>
    <t>Educação e aprendizagem ao longo da vida</t>
  </si>
  <si>
    <t>09</t>
  </si>
  <si>
    <t>Capacitação Institucional e TIC</t>
  </si>
  <si>
    <t>10</t>
  </si>
  <si>
    <t>Assistência técnica</t>
  </si>
  <si>
    <t>Menos desenvolvida</t>
  </si>
  <si>
    <r>
      <rPr>
        <b/>
        <sz val="10"/>
        <color theme="1"/>
        <rFont val="Calibri"/>
        <family val="2"/>
        <scheme val="minor"/>
      </rPr>
      <t>Parte da dotação total coberta com as operações aprovadas (%)</t>
    </r>
    <r>
      <rPr>
        <sz val="8"/>
        <color theme="1"/>
        <rFont val="Calibri"/>
        <family val="2"/>
        <scheme val="minor"/>
      </rPr>
      <t xml:space="preserve"> (coluna 8 / coluna 6)</t>
    </r>
  </si>
  <si>
    <r>
      <rPr>
        <b/>
        <sz val="10"/>
        <color theme="1"/>
        <rFont val="Calibri"/>
        <family val="2"/>
        <scheme val="minor"/>
      </rPr>
      <t>Parte da dotação total coberta pelas despesas elegíveis declaradas pelos beneficiários (%)</t>
    </r>
    <r>
      <rPr>
        <sz val="8"/>
        <color theme="1"/>
        <rFont val="Calibri"/>
        <family val="2"/>
        <scheme val="minor"/>
      </rPr>
      <t xml:space="preserve"> (coluna 11 / coluna 6)</t>
    </r>
  </si>
  <si>
    <t>ID do Objetivo Específico</t>
  </si>
  <si>
    <r>
      <t xml:space="preserve">Valor-alvo (2023)
</t>
    </r>
    <r>
      <rPr>
        <sz val="9"/>
        <color theme="1"/>
        <rFont val="Calibri"/>
        <family val="2"/>
        <scheme val="minor"/>
      </rPr>
      <t>(Repartição por género facultativa para a meta)</t>
    </r>
  </si>
  <si>
    <r>
      <t xml:space="preserve">Rácio de execução
</t>
    </r>
    <r>
      <rPr>
        <sz val="9"/>
        <color theme="1"/>
        <rFont val="Calibri"/>
        <family val="2"/>
        <scheme val="minor"/>
      </rPr>
      <t>(Repartição por género facultativa)</t>
    </r>
  </si>
  <si>
    <r>
      <t xml:space="preserve">2016
</t>
    </r>
    <r>
      <rPr>
        <sz val="9"/>
        <color theme="1"/>
        <rFont val="Calibri"/>
        <family val="2"/>
        <scheme val="minor"/>
      </rPr>
      <t>(Valor anual)</t>
    </r>
  </si>
  <si>
    <r>
      <t xml:space="preserve">2015
</t>
    </r>
    <r>
      <rPr>
        <sz val="9"/>
        <color theme="1"/>
        <rFont val="Calibri"/>
        <family val="2"/>
        <scheme val="minor"/>
      </rPr>
      <t>(Valor anual)</t>
    </r>
  </si>
  <si>
    <r>
      <t xml:space="preserve">2014
</t>
    </r>
    <r>
      <rPr>
        <sz val="9"/>
        <color theme="1"/>
        <rFont val="Calibri"/>
        <family val="2"/>
        <scheme val="minor"/>
      </rPr>
      <t>(Valor anual)</t>
    </r>
  </si>
  <si>
    <r>
      <t xml:space="preserve">Participantes com emprego, incluindo uma atividade por conta própria, seis meses depois de terminada a participação </t>
    </r>
    <r>
      <rPr>
        <vertAlign val="superscript"/>
        <sz val="9"/>
        <color theme="1"/>
        <rFont val="Calibri"/>
        <family val="2"/>
        <scheme val="minor"/>
      </rPr>
      <t>(3)</t>
    </r>
  </si>
  <si>
    <r>
      <t xml:space="preserve">Participantes com uma melhor situação laboral seis meses depois de terminada a participação </t>
    </r>
    <r>
      <rPr>
        <vertAlign val="superscript"/>
        <sz val="9"/>
        <color theme="1"/>
        <rFont val="Calibri"/>
        <family val="2"/>
        <scheme val="minor"/>
      </rPr>
      <t>(3)</t>
    </r>
  </si>
  <si>
    <r>
      <t>Participantes com mais de 54 anos com emprego, incluindo uma atividade por conta própria, seis meses depois de terminada a participação</t>
    </r>
    <r>
      <rPr>
        <vertAlign val="superscript"/>
        <sz val="9"/>
        <color theme="1"/>
        <rFont val="Calibri"/>
        <family val="2"/>
        <scheme val="minor"/>
      </rPr>
      <t xml:space="preserve"> (3)</t>
    </r>
  </si>
  <si>
    <r>
      <t xml:space="preserve">Participantes desfavorecidos com emprego, incluindo uma atividade por conta própria, seis meses depois de terminada a participação </t>
    </r>
    <r>
      <rPr>
        <vertAlign val="superscript"/>
        <sz val="9"/>
        <color theme="1"/>
        <rFont val="Calibri"/>
        <family val="2"/>
        <scheme val="minor"/>
      </rPr>
      <t>(3)</t>
    </r>
  </si>
  <si>
    <t>Valor qualitativo</t>
  </si>
  <si>
    <r>
      <t xml:space="preserve">Categoria de região 
</t>
    </r>
    <r>
      <rPr>
        <sz val="9"/>
        <color theme="1"/>
        <rFont val="Calibri"/>
        <family val="2"/>
        <scheme val="minor"/>
      </rPr>
      <t>(se aplicável)</t>
    </r>
  </si>
  <si>
    <r>
      <t xml:space="preserve">Objetivo decrescente
</t>
    </r>
    <r>
      <rPr>
        <sz val="9"/>
        <color theme="1"/>
        <rFont val="Calibri"/>
        <family val="2"/>
        <scheme val="minor"/>
      </rPr>
      <t>(Assinalar com "Sim" apenas quando for o caso)</t>
    </r>
  </si>
  <si>
    <r>
      <t xml:space="preserve">Indicador
</t>
    </r>
    <r>
      <rPr>
        <sz val="9"/>
        <color theme="1"/>
        <rFont val="Calibri"/>
        <family val="2"/>
        <scheme val="minor"/>
      </rPr>
      <t>(Designação do indicador)</t>
    </r>
  </si>
  <si>
    <r>
      <t xml:space="preserve">Categoria de região
</t>
    </r>
    <r>
      <rPr>
        <sz val="9"/>
        <color theme="1"/>
        <rFont val="Calibri"/>
        <family val="2"/>
        <scheme val="minor"/>
      </rPr>
      <t>(se aplicável)</t>
    </r>
  </si>
  <si>
    <t>Qualitativo</t>
  </si>
  <si>
    <t>Indicadores de resultados específicos dos programas para o FSE (por eixo prioritário, prioridade de investimento e categoria de região, se for o caso)</t>
  </si>
  <si>
    <t>Indicadores comuns de realização para o FSE (por eixo prioritário, prioridade de investimento e categoria de região)</t>
  </si>
  <si>
    <t>Total global de participantes</t>
  </si>
  <si>
    <t>Indicadores de realização comuns e específicos dos programas para o FEDER e o Fundo de Coesão (por eixo prioritário e prioridade de investimento, repartidos por categoria de região para o FEDER</t>
  </si>
  <si>
    <t>Quadro 5</t>
  </si>
  <si>
    <r>
      <t xml:space="preserve">Tipo de indicador </t>
    </r>
    <r>
      <rPr>
        <sz val="10"/>
        <color theme="1"/>
        <rFont val="Calibri"/>
        <family val="2"/>
        <scheme val="minor"/>
      </rPr>
      <t>(etapa fundamental da execução, indicador financeiro, de realização ou, se for caso disso, de resultados)</t>
    </r>
  </si>
  <si>
    <t>Prioridade de Investimento</t>
  </si>
  <si>
    <t>Indicador ou etapa fundamental da execução</t>
  </si>
  <si>
    <r>
      <t xml:space="preserve">Unidade de media
</t>
    </r>
    <r>
      <rPr>
        <sz val="10"/>
        <color theme="1"/>
        <rFont val="Calibri"/>
        <family val="2"/>
        <scheme val="minor"/>
      </rPr>
      <t>(se aplicável)</t>
    </r>
  </si>
  <si>
    <t>Objetivo intermédio para 2018</t>
  </si>
  <si>
    <t>Meta final (2023)</t>
  </si>
  <si>
    <r>
      <t xml:space="preserve">2016
</t>
    </r>
    <r>
      <rPr>
        <sz val="8"/>
        <color theme="1"/>
        <rFont val="Calibri"/>
        <family val="2"/>
        <scheme val="minor"/>
      </rPr>
      <t>(Valor cumulativo)</t>
    </r>
  </si>
  <si>
    <r>
      <rPr>
        <b/>
        <sz val="11"/>
        <color theme="1"/>
        <rFont val="Calibri"/>
        <family val="2"/>
        <scheme val="minor"/>
      </rPr>
      <t>2015</t>
    </r>
    <r>
      <rPr>
        <b/>
        <sz val="8"/>
        <color theme="1"/>
        <rFont val="Calibri"/>
        <family val="2"/>
        <scheme val="minor"/>
      </rPr>
      <t xml:space="preserve">
</t>
    </r>
    <r>
      <rPr>
        <sz val="8"/>
        <color theme="1"/>
        <rFont val="Calibri"/>
        <family val="2"/>
        <scheme val="minor"/>
      </rPr>
      <t>(Valor cumulativo)</t>
    </r>
  </si>
  <si>
    <r>
      <rPr>
        <b/>
        <sz val="11"/>
        <color theme="1"/>
        <rFont val="Calibri"/>
        <family val="2"/>
        <scheme val="minor"/>
      </rPr>
      <t>2014</t>
    </r>
    <r>
      <rPr>
        <b/>
        <sz val="8"/>
        <color theme="1"/>
        <rFont val="Calibri"/>
        <family val="2"/>
        <scheme val="minor"/>
      </rPr>
      <t xml:space="preserve">
</t>
    </r>
    <r>
      <rPr>
        <sz val="8"/>
        <color theme="1"/>
        <rFont val="Calibri"/>
        <family val="2"/>
        <scheme val="minor"/>
      </rPr>
      <t>(Valor cumulativo)</t>
    </r>
  </si>
  <si>
    <t>Financeiro</t>
  </si>
  <si>
    <t>F1</t>
  </si>
  <si>
    <t>n.a.</t>
  </si>
  <si>
    <t>Despesa Certificada</t>
  </si>
  <si>
    <t>Euros</t>
  </si>
  <si>
    <t>Região menos desenvolv.</t>
  </si>
  <si>
    <t>Realização</t>
  </si>
  <si>
    <t>Etapa de execução</t>
  </si>
  <si>
    <t>K111</t>
  </si>
  <si>
    <t>Projetos de I&amp;D contratados</t>
  </si>
  <si>
    <t>K123</t>
  </si>
  <si>
    <t>Investigação, Inovação: Número de empresas apoiadas para introduzirem produtos novos no mercado (operações contratadas)</t>
  </si>
  <si>
    <t>K124</t>
  </si>
  <si>
    <t>Investimento Produtivo: Número de empresas que recebem subvenções (operações contratadas)</t>
  </si>
  <si>
    <t>F2</t>
  </si>
  <si>
    <t>Despesa certificada</t>
  </si>
  <si>
    <t>3.1+3.2+3.3</t>
  </si>
  <si>
    <t>K333</t>
  </si>
  <si>
    <t>K332</t>
  </si>
  <si>
    <t>Investimento Produtivo: Número de empresas que recebem apoio financeiro, que não sob forma de subvenções (operações contratadas)</t>
  </si>
  <si>
    <t>F3</t>
  </si>
  <si>
    <t>K454</t>
  </si>
  <si>
    <t>Planos de mobilidade urbana sustentável contratados</t>
  </si>
  <si>
    <t>K433</t>
  </si>
  <si>
    <t>Agregados familiares contratados com consumo de energia melhorado</t>
  </si>
  <si>
    <t>K432</t>
  </si>
  <si>
    <t>Redução anual do consumo de energia primária nos edifícios públicos contratados</t>
  </si>
  <si>
    <t>F4</t>
  </si>
  <si>
    <t>m2</t>
  </si>
  <si>
    <t>K653</t>
  </si>
  <si>
    <t>Espaços abertos criados ou reabilitados em zonas urbanas contratados</t>
  </si>
  <si>
    <t>K654</t>
  </si>
  <si>
    <t>Edifícios públicos ou comerciais construídos ou renovados em áreas urbanas contratados</t>
  </si>
  <si>
    <t>F5</t>
  </si>
  <si>
    <t>6.5 + 9.8</t>
  </si>
  <si>
    <t>K993</t>
  </si>
  <si>
    <t>Espaços abertos criados ou reabilitados em áreas urbanas contratados</t>
  </si>
  <si>
    <t>Unidades habitacionais</t>
  </si>
  <si>
    <t>K9995</t>
  </si>
  <si>
    <t>Habitações reabilitadas em áreas urbanas (operações contratadas)</t>
  </si>
  <si>
    <t>Interfaces multimodais apoiados</t>
  </si>
  <si>
    <t>K459</t>
  </si>
  <si>
    <t>Interfaces multimodais (operações contratadas)</t>
  </si>
  <si>
    <t>Corredores de elevada procura de transporte implementados</t>
  </si>
  <si>
    <t>K458</t>
  </si>
  <si>
    <t>Corredores de elevada procura de transporte (operações contratadas)</t>
  </si>
  <si>
    <t>F62</t>
  </si>
  <si>
    <t>F61</t>
  </si>
  <si>
    <t>K891</t>
  </si>
  <si>
    <t>Estratégias específicas de valorização de recursos endógenos contratadas</t>
  </si>
  <si>
    <t>F72</t>
  </si>
  <si>
    <t>F71</t>
  </si>
  <si>
    <t>K971</t>
  </si>
  <si>
    <t>Equipamentos sociais e de saúde contratados</t>
  </si>
  <si>
    <t>F82</t>
  </si>
  <si>
    <t>F81</t>
  </si>
  <si>
    <t>K1051</t>
  </si>
  <si>
    <t>Acolhimento de crianças e educação: Capacidade das infraestruturas de acolhimento de crianças ou de educação contratadas</t>
  </si>
  <si>
    <t>Escolas abrangidas por intervenções com vista à redução do abandono escolar e à melhoria do sucesso educativo</t>
  </si>
  <si>
    <t>Planos integrados e inovadores de combate ao insucesso escolar</t>
  </si>
  <si>
    <t>F92</t>
  </si>
  <si>
    <t>F91</t>
  </si>
  <si>
    <t>K232</t>
  </si>
  <si>
    <t>Serviços da Administração Pública contratados</t>
  </si>
  <si>
    <r>
      <t>Indicadores comuns de resultados para o FSE (por eixo prioritário, prioridade de investimento e categoria de região)</t>
    </r>
    <r>
      <rPr>
        <sz val="12"/>
        <color theme="1"/>
        <rFont val="Calibri"/>
        <family val="2"/>
        <scheme val="minor"/>
      </rPr>
      <t xml:space="preserve"> </t>
    </r>
    <r>
      <rPr>
        <vertAlign val="superscript"/>
        <sz val="12"/>
        <color theme="1"/>
        <rFont val="Calibri"/>
        <family val="2"/>
        <scheme val="minor"/>
      </rPr>
      <t>(1)(2)</t>
    </r>
  </si>
  <si>
    <t>Devem ser fornecidos dados relativos a todos os indicadores comuns de resultados para o FSE (com e sem metas), repartidos por género. Para os eixos prioritários da Assistência Técnica, só devem ser apresentados os indicadores comuns para os quais tenham sido fixadas metas.</t>
  </si>
  <si>
    <t>NOTAS:</t>
  </si>
  <si>
    <t>(1) No caso do PO ISE, incluir dados estruturados exigidos para o relatório sobre a IEJ, em conformidade com o artigo 19.º, n.º 3, e o anexo II do Regulamento (UE) n.º 1304/2013.</t>
  </si>
  <si>
    <t>(2) Se a prioridade de investimento prevê uma meta para um indicador comum de resultados do FSE, têm de ser fornecidos dados sobre o indicador de resultados respetivo para o grupo-alvo escolhido (ou seja, o indicador de realizações comum utilizado como referência), bem como dados para toda a população de participantes que alcançaram o resultado respetivo no PI.</t>
  </si>
  <si>
    <t>(3) Estimativa baseada numa amostra representativa. Os Estados-Membros têm duas opções em matéria de apresentação de relatórios. Opção 1: o requisito mínimo é fornecer os dados duas vezes, no relatório anual de execução de 2019 e no relatório final de execução. Nesta opção, os valores acumulados são indicados na coluna correspondente no relatório anual de execução de 2019 e no relatório final de execução. Opção 2: os valores anuais são fornecidos para cada ano.</t>
  </si>
  <si>
    <t>(4) Não previsto na programação.</t>
  </si>
  <si>
    <r>
      <t xml:space="preserve">2017
</t>
    </r>
    <r>
      <rPr>
        <sz val="9"/>
        <color theme="1"/>
        <rFont val="Calibri"/>
        <family val="2"/>
        <scheme val="minor"/>
      </rPr>
      <t>(Valor anual)</t>
    </r>
  </si>
  <si>
    <t>Indicador de realização comum utilizado como base para a fixação de metas (4)</t>
  </si>
  <si>
    <t>Aplica-se igualmente ao eixo prioritário da Assistência Técnica. Para os indicadores específicos da IEJ não é necessária uma repartição por categoria de região</t>
  </si>
  <si>
    <r>
      <t>Previsão / Execução</t>
    </r>
    <r>
      <rPr>
        <b/>
        <vertAlign val="superscript"/>
        <sz val="9"/>
        <color theme="1"/>
        <rFont val="Calibri"/>
        <family val="2"/>
        <scheme val="minor"/>
      </rPr>
      <t xml:space="preserve"> (2)</t>
    </r>
  </si>
  <si>
    <t>(2) Tanto os valores anuais como cumulativos são obrigatórios. Caso o valor anual não possa ser fornecido (p. ex., porque as percentagens são comunicadas e o denominador é zero), deve indicar-se n. d. Os valores cumulativos dos indicadores expressos em números absolutos e percentagens em relação aos indicadores de realizações de referência são calculados automaticamente.</t>
  </si>
  <si>
    <r>
      <t>Valor alvo (2023)</t>
    </r>
    <r>
      <rPr>
        <vertAlign val="superscript"/>
        <sz val="9"/>
        <rFont val="Calibri"/>
        <family val="2"/>
        <scheme val="minor"/>
      </rPr>
      <t xml:space="preserve"> (3)</t>
    </r>
  </si>
  <si>
    <t>(1) Aplica-se igualmente aos eixos prioritários da Assistência Técnica.</t>
  </si>
  <si>
    <t>(2) A repartição por género só deve ser utilizada nos campos relevantes se tiver sido incluída no quadro 5 ou 13 do PO. Caso contrário, utilize T = total.</t>
  </si>
  <si>
    <t>(3) As metas são facultativas para os eixos prioritários da Assistência Técnica.</t>
  </si>
  <si>
    <t>(4) Valor cumulativo - realizações a executar através de operações selecionadas (previsão fornecida pelos beneficiários).</t>
  </si>
  <si>
    <t>Para certos indicadores comuns de realização para o apoio do FEDER ao abrigo do objetivo de Investimento no Crescimento e no Emprego relativo a investimentos produtivos</t>
  </si>
  <si>
    <t>(1) Indicador não mobilizado na programação.</t>
  </si>
  <si>
    <t>(2)  No caso do PO ISE, incluir dados estruturados exigidos para o relatório sobre a IEJ, em conformidade com o artigo 19.º, n.º 3, e o anexo II do Regulamento (UE) n.º 1304/2013.</t>
  </si>
  <si>
    <r>
      <t>Indicadores de realização específicos dos programas para o FSE (por eixo prioritário, prioridade de investimento e categoria de região)</t>
    </r>
    <r>
      <rPr>
        <vertAlign val="superscript"/>
        <sz val="12"/>
        <color theme="1"/>
        <rFont val="Calibri"/>
        <family val="2"/>
        <scheme val="minor"/>
      </rPr>
      <t xml:space="preserve"> (1)(2)</t>
    </r>
  </si>
  <si>
    <r>
      <t xml:space="preserve">Informações sobre os objetivos intermédios e metas fixados no quadro de desempenho </t>
    </r>
    <r>
      <rPr>
        <vertAlign val="superscript"/>
        <sz val="12"/>
        <rFont val="Calibri"/>
        <family val="2"/>
        <scheme val="minor"/>
      </rPr>
      <t>(1)(2)</t>
    </r>
  </si>
  <si>
    <r>
      <rPr>
        <sz val="10"/>
        <rFont val="Calibri"/>
        <family val="2"/>
        <scheme val="minor"/>
      </rPr>
      <t xml:space="preserve">“O objetivo intermédio e a meta de um indicador de realizações devem referir-se aos </t>
    </r>
    <r>
      <rPr>
        <b/>
        <sz val="10"/>
        <rFont val="Calibri"/>
        <family val="2"/>
        <scheme val="minor"/>
      </rPr>
      <t>valores atingidos relativamente a operações em que todas as ações que conduzam a realizações foram executadas na íntegra, mas para as quais nem todos os pagamentos foram necessariamente efetuados, ou aos valores atingidos relativamente a operações que tenham sido iniciadas, mas em que algumas ações conducentes a resultados ainda estejam em curso, ou a ambos</t>
    </r>
    <r>
      <rPr>
        <sz val="10"/>
        <rFont val="Calibri"/>
        <family val="2"/>
        <scheme val="minor"/>
      </rPr>
      <t>" (n.º 1 do Art.º 1.º do Regulamento de Execução (UE) n.º 2018/276, da Comissão, que altera o n.º 3 do Art.º 5.º do Regulamento de Execução (UE) n.º 215/2014, da Comissão)</t>
    </r>
  </si>
  <si>
    <t>(1) Para o FEDER ou o Fundo de Coesão, os Estados -Membros devem apresentar valores cumulativos para os indicadores de realização. Para o FSE, os valores cumulativos são calculados automaticamente pelo SFC2014, com base nos valores anuais fornecidos pelos Estados-Membros. Os valores dos indicadores financeiros são cumulativos para todos os Fundos. No que se refere às principais etapas de execução, os valores são cumulativos para todos os fundos quando expressos por um número ou percentagem. Se as realizações são definidas de modo qualitativo, o quadro deve indicar se estão concluídas ou não.</t>
  </si>
  <si>
    <t>(2) A repartição por sexo só deve ser utilizada nos campos relevantes se tiver sido incluída no quadro 6 do PO. Caso contrário, utilize T = total.</t>
  </si>
  <si>
    <r>
      <t xml:space="preserve">2017
</t>
    </r>
    <r>
      <rPr>
        <sz val="8"/>
        <rFont val="Calibri"/>
        <family val="2"/>
        <scheme val="minor"/>
      </rPr>
      <t>(Valor cumulativo)</t>
    </r>
  </si>
  <si>
    <r>
      <t xml:space="preserve">2017
</t>
    </r>
    <r>
      <rPr>
        <sz val="8"/>
        <rFont val="Calibri"/>
        <family val="2"/>
        <scheme val="minor"/>
      </rPr>
      <t>(Anual)</t>
    </r>
  </si>
  <si>
    <t>(1) Como estabelecido no quadro 1 do anexo II do Regulamento de Execução (UE) n.º 1011/2014 da Comissão, de 22 de setembro de 2014, "Modelo para a apresentação de dados financeiros", que estabelece regras pormenorizadas para a execução do Regulamento (UE) n.º 1303/2013 do Parlamento Europeu e do Conselho, no que diz respeito aos modelos de apresentação de certas informações à Comissão, e regras pormenorizadas para o intercâmbio de informações entre os beneficiários e as autoridades de gestão, as autoridades de certificação, as autoridades de auditoria e os organismos intermediários, JO L 286 de 30.9.2014, p. 1.</t>
  </si>
  <si>
    <t>(2) No caso do PO ISE, incluir dados estruturados exigidos para o relatório sobre a IEJ, em conformidade com o artigo 19.º, n.º 3, e o anexo II do Regulamento (UE) n.º 1304/2013.</t>
  </si>
  <si>
    <t>(3) Colunas 1 a 7: A dotação financeira do eixo prioritário com base no programa operacional (extraído do quadro 18a do programa operacional).</t>
  </si>
  <si>
    <t>(4) Colunas 8 a 13: Dados cumulativos sobre os progressos financeiros do programa operacional.</t>
  </si>
  <si>
    <r>
      <t>Informações financeiras a nível do programa e do eixo prioritário</t>
    </r>
    <r>
      <rPr>
        <vertAlign val="superscript"/>
        <sz val="12"/>
        <color theme="1"/>
        <rFont val="Calibri"/>
        <family val="2"/>
        <scheme val="minor"/>
      </rPr>
      <t xml:space="preserve"> (1)(2)(3)(4)</t>
    </r>
  </si>
  <si>
    <t>Quadro preenchido com base na última transmissão de dados financeiros à CE</t>
  </si>
  <si>
    <t>8.5/PI 1.2</t>
  </si>
  <si>
    <t>8.5/PI 1.3</t>
  </si>
  <si>
    <t>Quadro 8</t>
  </si>
  <si>
    <t>Não aplicável ao relatório anual de execução de 2017.</t>
  </si>
  <si>
    <r>
      <t xml:space="preserve">Utilização de financiamento cruzado </t>
    </r>
    <r>
      <rPr>
        <vertAlign val="superscript"/>
        <sz val="12"/>
        <rFont val="Calibri"/>
        <family val="2"/>
        <scheme val="minor"/>
      </rPr>
      <t>(1)(2)(3)</t>
    </r>
  </si>
  <si>
    <t>Utilização de financiamento cruzado</t>
  </si>
  <si>
    <r>
      <t>Montante previsto do apoio da UE para utilização como financiamento cruzado, com base nas operações aprovadas</t>
    </r>
    <r>
      <rPr>
        <b/>
        <vertAlign val="superscript"/>
        <sz val="11"/>
        <rFont val="Calibri"/>
        <family val="2"/>
        <scheme val="minor"/>
      </rPr>
      <t xml:space="preserve"> (3)</t>
    </r>
    <r>
      <rPr>
        <b/>
        <sz val="11"/>
        <rFont val="Calibri"/>
        <family val="2"/>
        <scheme val="minor"/>
      </rPr>
      <t xml:space="preserve"> (€)</t>
    </r>
  </si>
  <si>
    <r>
      <t xml:space="preserve">Como parte do apoio da UE destinado ao eixo prioritário (%)
</t>
    </r>
    <r>
      <rPr>
        <sz val="8"/>
        <rFont val="Calibri"/>
        <family val="2"/>
        <scheme val="minor"/>
      </rPr>
      <t>(coluna 3/apoio da UE destinado ao eixo prioritário*100)</t>
    </r>
  </si>
  <si>
    <t>Montante do apoio da UE utilizado como financiamento cruzado, com base nas despesas elegíveis declaradas pelo beneficiário à autoridade de gestão (€)</t>
  </si>
  <si>
    <r>
      <t xml:space="preserve">Como parte do apoio da UE destinado ao eixo prioritário (%)
</t>
    </r>
    <r>
      <rPr>
        <sz val="8"/>
        <rFont val="Calibri"/>
        <family val="2"/>
        <scheme val="minor"/>
      </rPr>
      <t>(coluna 5/apoio da UE destinado ao eixo prioritário*100)</t>
    </r>
  </si>
  <si>
    <r>
      <t xml:space="preserve">Financiamento cruzado: despesas elegíveis para apoio a título do FEDER, mas apoiadas pelo FSE </t>
    </r>
    <r>
      <rPr>
        <vertAlign val="superscript"/>
        <sz val="12"/>
        <rFont val="Calibri"/>
        <family val="2"/>
        <scheme val="minor"/>
      </rPr>
      <t>(2)</t>
    </r>
  </si>
  <si>
    <r>
      <t xml:space="preserve">Financiamento cruzado: despesas elegíveis para apoio a título do FSE, mas apoiadas pelo FEDER </t>
    </r>
    <r>
      <rPr>
        <vertAlign val="superscript"/>
        <sz val="11"/>
        <rFont val="Calibri"/>
        <family val="2"/>
        <scheme val="minor"/>
      </rPr>
      <t>(2)</t>
    </r>
  </si>
  <si>
    <t>(1) Apenas aplicável a programas operacionais no âmbito do objetivo de Investimento no Crescimento e no Emprego, que incluam o FSE e/ou o FEDER.</t>
  </si>
  <si>
    <t>(2) Se não for possível determinar com precisão os montantes antecipadamente, antes da execução da operação, as informações devem ter por base os limites máximos aplicados à operação: p. ex., se uma operação do FEDER pode incluir até 20% de despesas correspondentes à intervenção do FSE, o relatório deve basear-se no pressuposto de que a totalidade de 20% pode ser utilizada para esse efeito. Nos casos em que uma operação tenha sido concluída, os dados utilizados nesta coluna devem basear-se nos custos reais incorridos.</t>
  </si>
  <si>
    <t>(3) Artigo 98.º, n.º 2, do Regulamento (UE) n.º 1303/2013.</t>
  </si>
  <si>
    <t>Quadro 9</t>
  </si>
  <si>
    <t>Custo das operações executadas fora da zona do programa (FEDER e Fundo de Coesão no âmbito do objetivo de Investimento no Crescimento e no Emprego)</t>
  </si>
  <si>
    <t>Custo das operações fora da zona do programa</t>
  </si>
  <si>
    <t>Montante do apoio da UE previsto para utilização em operações realizadas fora da zona do programa, com base nas operações selecionadas (€)</t>
  </si>
  <si>
    <t>Montante do apoio da UE utilizado em operações realizadas fora da zona abrangida pelo programa, com base nas despesas elegíveis declaradas pelo beneficiário à autoridade de gestão (€)</t>
  </si>
  <si>
    <t>(1) Nos termos e limites máximos fixados no artigo 70.º, n.º 2, do Regulamento (UE) n.º 1303/2013, ou no artigo 20.º do Regulamento (UE) n.º 1299/2013.</t>
  </si>
  <si>
    <t>Quadro 10</t>
  </si>
  <si>
    <r>
      <t>Despesa incorrida fora da União (FSE)</t>
    </r>
    <r>
      <rPr>
        <sz val="12"/>
        <color theme="1"/>
        <rFont val="Calibri"/>
        <family val="2"/>
        <scheme val="minor"/>
      </rPr>
      <t xml:space="preserve"> </t>
    </r>
    <r>
      <rPr>
        <vertAlign val="superscript"/>
        <sz val="12"/>
        <color theme="1"/>
        <rFont val="Calibri"/>
        <family val="2"/>
        <scheme val="minor"/>
      </rPr>
      <t>(1)</t>
    </r>
  </si>
  <si>
    <t>Montante de despesa prevista a incorrer fora da União, no quadro dos objetivos temáticos 8 e 10, com base nas operações selecionadas (€)</t>
  </si>
  <si>
    <r>
      <t xml:space="preserve">Parte do total da dotação financeira (contribuição nacional e da União) destinada ao programa FSE ou parte do FSE de um programa multifundos ( %)
</t>
    </r>
    <r>
      <rPr>
        <sz val="8"/>
        <color theme="1"/>
        <rFont val="Calibri"/>
        <family val="2"/>
        <scheme val="minor"/>
      </rPr>
      <t>(coluna 1/total da dotação financeira (contribuição nacional e da União) destinada ao programa FSE ou à parte do FSE num programa multifundos*100)</t>
    </r>
  </si>
  <si>
    <t>Despesas elegíveis incorridas fora da União, declaradas pelo beneficiário à autoridade de gestão (€)</t>
  </si>
  <si>
    <r>
      <t xml:space="preserve">Parte do total da dotação financeira destinada ao programa (contribuição nacional e da União) destinada ao programa FSE ou à parte do FSE num programa multifundos (%)
</t>
    </r>
    <r>
      <rPr>
        <sz val="8"/>
        <color theme="1"/>
        <rFont val="Calibri"/>
        <family val="2"/>
        <scheme val="minor"/>
      </rPr>
      <t>(coluna 3/ total da dotação financeira (contribuição nacional e da União) destinada ao programa FSE ou à parte do FSE num programa multifundos*100)</t>
    </r>
  </si>
  <si>
    <t>(1) Nos termos e limites máximos fixados no artigo 13.º do Regulamento (UE) n.º 1304/2013.</t>
  </si>
  <si>
    <t>Quadro 11</t>
  </si>
  <si>
    <t>Não aplicável.</t>
  </si>
  <si>
    <r>
      <t xml:space="preserve">Atribuição de recursos IEJ para apoiar jovens fora das regiões elegíveis de nível NUTS 2 </t>
    </r>
    <r>
      <rPr>
        <sz val="12"/>
        <color theme="1"/>
        <rFont val="Calibri"/>
        <family val="2"/>
        <scheme val="minor"/>
      </rPr>
      <t>(artigo 16.º do Regulamento (UE) n.º  1304/2013)</t>
    </r>
    <r>
      <rPr>
        <vertAlign val="superscript"/>
        <sz val="12"/>
        <color theme="1"/>
        <rFont val="Calibri"/>
        <family val="2"/>
        <scheme val="minor"/>
      </rPr>
      <t xml:space="preserve"> (1)</t>
    </r>
  </si>
  <si>
    <t>Montante do apoio da UE ao abrigo da IEJ (dotação específica para a IEJ e apoio correspondente do FSE) que deverá ser canalizado para os jovens fora das regiões elegíveis de nível NUTS 2 (€), como indicado no ponto 2.A.6.1 do PO</t>
  </si>
  <si>
    <t>Montante do apoio da UE ao abrigo da IEJ (dotação específica para a IEJ e apoio correspondente do FSE) canalizado para operações destinadas a apoiar os jovens fora das regiões elegíveis de nível NUTS 2 (€)</t>
  </si>
  <si>
    <t>Despesas elegíveis incorridas em operações destinadas a apoiar jovens fora das regiões elegíveis (EUR) (€)</t>
  </si>
  <si>
    <t>Apoio correspondente da UE para despesas elegíveis incorridas em operações destinadas a apoiar jovens fora das regiões elegíveis, resultante da aplicação da taxa de cofinanciamento do eixo prioritário (€)</t>
  </si>
  <si>
    <t>(1)  Aplicável ao PO ISE. Incluir dados estruturados exigidos para o relatório sobre a IEJ, em conformidade com o artigo 19.º, n.º 3, e o anexo II do Regulamento (UE) n.º 1304/2013.</t>
  </si>
  <si>
    <t>Quadro 12</t>
  </si>
  <si>
    <t>Grandes projetos</t>
  </si>
  <si>
    <t>A preencher de acordo com os dados da lista indicativa de GP em vigor a 31/12/2017</t>
  </si>
  <si>
    <r>
      <t xml:space="preserve">Projeto
</t>
    </r>
    <r>
      <rPr>
        <i/>
        <sz val="10"/>
        <color theme="1"/>
        <rFont val="Calibri"/>
        <family val="2"/>
        <scheme val="minor"/>
      </rPr>
      <t>(Constante(s) da  lista indicativa em vigor a 31/12/2017)</t>
    </r>
  </si>
  <si>
    <r>
      <t xml:space="preserve">CCI
</t>
    </r>
    <r>
      <rPr>
        <i/>
        <sz val="10"/>
        <color theme="1"/>
        <rFont val="Calibri"/>
        <family val="2"/>
        <scheme val="minor"/>
      </rPr>
      <t>(Se apresentado à CE)</t>
    </r>
  </si>
  <si>
    <r>
      <t xml:space="preserve">   Estado do grande projeto:
1. Concluído
2. Aprovado
3.Apresentado
4.Previsto para notificação / apresentação à Comissão
</t>
    </r>
    <r>
      <rPr>
        <i/>
        <sz val="10"/>
        <color theme="1"/>
        <rFont val="Calibri"/>
        <family val="2"/>
        <scheme val="minor"/>
      </rPr>
      <t>(Campo obrigatório)</t>
    </r>
  </si>
  <si>
    <r>
      <t xml:space="preserve">Total dos investimentos (€)
</t>
    </r>
    <r>
      <rPr>
        <i/>
        <sz val="10"/>
        <color theme="1"/>
        <rFont val="Calibri"/>
        <family val="2"/>
        <scheme val="minor"/>
      </rPr>
      <t>(Campo obrigatório)</t>
    </r>
  </si>
  <si>
    <r>
      <t xml:space="preserve">Total dos custos elegíveis 
(€)
</t>
    </r>
    <r>
      <rPr>
        <i/>
        <sz val="10"/>
        <color theme="1"/>
        <rFont val="Calibri"/>
        <family val="2"/>
        <scheme val="minor"/>
      </rPr>
      <t>(Campo obrigatório)</t>
    </r>
  </si>
  <si>
    <r>
      <t xml:space="preserve">Data prevista de notificação / apresentação 
</t>
    </r>
    <r>
      <rPr>
        <i/>
        <sz val="10"/>
        <color theme="1"/>
        <rFont val="Calibri"/>
        <family val="2"/>
        <scheme val="minor"/>
      </rPr>
      <t>(Constante da  lista indicativa em vigor a 31/12/2017)</t>
    </r>
  </si>
  <si>
    <t xml:space="preserve">Data de acordo tácito / aprovação pela Comissão
</t>
  </si>
  <si>
    <r>
      <t xml:space="preserve">Data prevista do início da execução
(ano, trimestre)
</t>
    </r>
    <r>
      <rPr>
        <i/>
        <sz val="10"/>
        <color theme="1"/>
        <rFont val="Calibri"/>
        <family val="2"/>
        <scheme val="minor"/>
      </rPr>
      <t>(Constante da  lista indicativa em vigor a 31/12/2017)</t>
    </r>
  </si>
  <si>
    <r>
      <t xml:space="preserve">Data prevista de conclusão
(ano, trimestre)
</t>
    </r>
    <r>
      <rPr>
        <i/>
        <sz val="10"/>
        <color theme="1"/>
        <rFont val="Calibri"/>
        <family val="2"/>
        <scheme val="minor"/>
      </rPr>
      <t>(Constante da  lista indicativa em vigor a 31/12/2017)</t>
    </r>
  </si>
  <si>
    <r>
      <t xml:space="preserve">Eixo prioritário / Prioridade de investimento
</t>
    </r>
    <r>
      <rPr>
        <i/>
        <sz val="10"/>
        <color theme="1"/>
        <rFont val="Calibri"/>
        <family val="2"/>
        <scheme val="minor"/>
      </rPr>
      <t>(Constante da  lista indicativa em vigor a 31/12/2017)</t>
    </r>
  </si>
  <si>
    <r>
      <t xml:space="preserve">Estado atual de execução / progresso financeiro
(% das despesas certificadas à Comissão, em comparação com o custo total elegível)
</t>
    </r>
    <r>
      <rPr>
        <i/>
        <sz val="10"/>
        <color theme="1"/>
        <rFont val="Calibri"/>
        <family val="2"/>
        <scheme val="minor"/>
      </rPr>
      <t>(Campo obrigatório)</t>
    </r>
  </si>
  <si>
    <r>
      <t xml:space="preserve">Estado atual de execução - progresso físico
Fase principal de execução do projeto:
1.Concluído/exploração
2. Construção avançada
3. Construção
4. Contratação
5. Conceção
</t>
    </r>
    <r>
      <rPr>
        <i/>
        <sz val="10"/>
        <color theme="1"/>
        <rFont val="Calibri"/>
        <family val="2"/>
        <scheme val="minor"/>
      </rPr>
      <t>(Campo obrigatório)</t>
    </r>
  </si>
  <si>
    <r>
      <t xml:space="preserve">Principais realizações
</t>
    </r>
    <r>
      <rPr>
        <i/>
        <sz val="11"/>
        <color theme="1"/>
        <rFont val="Calibri"/>
        <family val="2"/>
        <scheme val="minor"/>
      </rPr>
      <t xml:space="preserve">(Limite de caracteres: 875)
</t>
    </r>
    <r>
      <rPr>
        <i/>
        <sz val="10"/>
        <color theme="1"/>
        <rFont val="Calibri"/>
        <family val="2"/>
        <scheme val="minor"/>
      </rPr>
      <t>(obrigatório)</t>
    </r>
  </si>
  <si>
    <r>
      <t xml:space="preserve">Data de assinatura do primeiro contrato de obras (1)
</t>
    </r>
    <r>
      <rPr>
        <i/>
        <sz val="10"/>
        <color theme="1"/>
        <rFont val="Calibri"/>
        <family val="2"/>
        <scheme val="minor"/>
      </rPr>
      <t>(obrigatório)</t>
    </r>
  </si>
  <si>
    <r>
      <t xml:space="preserve">Observações
</t>
    </r>
    <r>
      <rPr>
        <i/>
        <sz val="11"/>
        <color theme="1"/>
        <rFont val="Calibri"/>
        <family val="2"/>
        <scheme val="minor"/>
      </rPr>
      <t>(Limite de caracteres: 875)
(se necessário)</t>
    </r>
    <r>
      <rPr>
        <sz val="11"/>
        <color theme="1"/>
        <rFont val="Calibri"/>
        <family val="2"/>
        <scheme val="minor"/>
      </rPr>
      <t xml:space="preserve">
</t>
    </r>
    <r>
      <rPr>
        <b/>
        <sz val="11"/>
        <color theme="1"/>
        <rFont val="Calibri"/>
        <family val="2"/>
        <scheme val="minor"/>
      </rPr>
      <t xml:space="preserve">
</t>
    </r>
  </si>
  <si>
    <t>(1) No caso de operações executadas em parceria público-privada, data de assinatura do contrato PPP entre o organismo público e o organismo do setor privado (artigo 102.º, n.º 3, do Regulamento (UE) n.º 1303/2013).</t>
  </si>
  <si>
    <t>Campos a atualizar pelas Autoridades de Gestão em sede de relatório anual de execução.</t>
  </si>
  <si>
    <t>Quadro 13</t>
  </si>
  <si>
    <t>Planos de ação conjuntos (PAC)</t>
  </si>
  <si>
    <r>
      <t xml:space="preserve">Ficha de plano de ação conjunto </t>
    </r>
    <r>
      <rPr>
        <vertAlign val="superscript"/>
        <sz val="12"/>
        <color theme="1"/>
        <rFont val="Calibri"/>
        <family val="2"/>
        <scheme val="minor"/>
      </rPr>
      <t>(1)</t>
    </r>
  </si>
  <si>
    <t>Designação do PAC</t>
  </si>
  <si>
    <t>CCI</t>
  </si>
  <si>
    <r>
      <t xml:space="preserve">Fase de execução do PAC:
</t>
    </r>
    <r>
      <rPr>
        <sz val="10"/>
        <color theme="1"/>
        <rFont val="Calibri"/>
        <family val="2"/>
        <scheme val="minor"/>
      </rPr>
      <t>1. Concluído
2. &gt; 50 % Executado
3. Iniciado
4. Aprovado
5.Apresentado
6. Previsto</t>
    </r>
  </si>
  <si>
    <t>Total dos custos elegíveis (€)</t>
  </si>
  <si>
    <t>Total de apoios públicos (€)</t>
  </si>
  <si>
    <t>Contribuição do PO para o PAC</t>
  </si>
  <si>
    <t>Eixo prioritário (ID e designação)</t>
  </si>
  <si>
    <r>
      <t xml:space="preserve">Tipo de PAC:
</t>
    </r>
    <r>
      <rPr>
        <sz val="10"/>
        <color theme="1"/>
        <rFont val="Calibri"/>
        <family val="2"/>
        <scheme val="minor"/>
      </rPr>
      <t>1. Normal
2. Piloto
3. IEJ</t>
    </r>
  </si>
  <si>
    <t>Data de apresentação (prevista) à Comissão</t>
  </si>
  <si>
    <t>Data [prevista] de início da execução</t>
  </si>
  <si>
    <t>Data [prevista] de conclusão da realização</t>
  </si>
  <si>
    <t>Principais realizações e resultados</t>
  </si>
  <si>
    <t>Limite de caracteres: 875</t>
  </si>
  <si>
    <t>Total das despesas elegíveis certificadas à Comissão</t>
  </si>
  <si>
    <r>
      <t xml:space="preserve">Observações
</t>
    </r>
    <r>
      <rPr>
        <sz val="8"/>
        <color theme="1"/>
        <rFont val="Calibri"/>
        <family val="2"/>
        <scheme val="minor"/>
      </rPr>
      <t>(se necessário)</t>
    </r>
  </si>
  <si>
    <t>(1) Preencher uma ficha destas por PAC, duplicando esta folha.</t>
  </si>
  <si>
    <t>Quadro 2B</t>
  </si>
  <si>
    <r>
      <t xml:space="preserve">Indicadores de resultados para a IEJ, por eixo prioritário ou por parte de eixo prioritário (artigo 19.º, n.º 3, e anexos I e II, do Regulamento do FSE) </t>
    </r>
    <r>
      <rPr>
        <vertAlign val="superscript"/>
        <sz val="12"/>
        <color theme="1"/>
        <rFont val="Calibri"/>
        <family val="2"/>
        <scheme val="minor"/>
      </rPr>
      <t>(1)</t>
    </r>
  </si>
  <si>
    <r>
      <t>Indicador de realização comum utilizado como base para a fixação de metas</t>
    </r>
    <r>
      <rPr>
        <vertAlign val="superscript"/>
        <sz val="11"/>
        <rFont val="Calibri"/>
        <family val="2"/>
        <scheme val="minor"/>
      </rPr>
      <t xml:space="preserve"> (4)</t>
    </r>
  </si>
  <si>
    <r>
      <t xml:space="preserve">Valor-alvo (2023)
</t>
    </r>
    <r>
      <rPr>
        <sz val="8"/>
        <color theme="1"/>
        <rFont val="Calibri"/>
        <family val="2"/>
        <scheme val="minor"/>
      </rPr>
      <t>(Repartição por género facultativa para a meta)</t>
    </r>
  </si>
  <si>
    <r>
      <t xml:space="preserve">Rácio de execução
</t>
    </r>
    <r>
      <rPr>
        <sz val="8"/>
        <color theme="1"/>
        <rFont val="Calibri"/>
        <family val="2"/>
        <scheme val="minor"/>
      </rPr>
      <t>(Repartição por género facultativa)</t>
    </r>
  </si>
  <si>
    <r>
      <t xml:space="preserve">2017
</t>
    </r>
    <r>
      <rPr>
        <sz val="8"/>
        <color theme="1"/>
        <rFont val="Calibri"/>
        <family val="2"/>
        <scheme val="minor"/>
      </rPr>
      <t>(Valor anual)</t>
    </r>
  </si>
  <si>
    <r>
      <t xml:space="preserve">2016
</t>
    </r>
    <r>
      <rPr>
        <sz val="8"/>
        <color theme="1"/>
        <rFont val="Calibri"/>
        <family val="2"/>
        <scheme val="minor"/>
      </rPr>
      <t>(Valor anual)</t>
    </r>
  </si>
  <si>
    <r>
      <t xml:space="preserve">2015
</t>
    </r>
    <r>
      <rPr>
        <sz val="8"/>
        <color theme="1"/>
        <rFont val="Calibri"/>
        <family val="2"/>
        <scheme val="minor"/>
      </rPr>
      <t>(Valor anual)</t>
    </r>
  </si>
  <si>
    <r>
      <t xml:space="preserve">2014
</t>
    </r>
    <r>
      <rPr>
        <sz val="8"/>
        <color theme="1"/>
        <rFont val="Calibri"/>
        <family val="2"/>
        <scheme val="minor"/>
      </rPr>
      <t>(Valor anual)</t>
    </r>
  </si>
  <si>
    <t>Participantes desempregados que chegam ao fim da intervenção apoiada pela IEJ</t>
  </si>
  <si>
    <t>Participantes desempregados que recebem uma oportunidade de emprego, de continuação dos estudos ou de formação ou estágio, uma vez terminada a participação</t>
  </si>
  <si>
    <t>Participantes desempregados de longa duração que seguem estudos ou ações de formação, que adquirem qualificações ou que têm emprego, incluindo uma atividade por conta própria, uma vez terminada a participação</t>
  </si>
  <si>
    <t>Participantes desempregados de longa duração que chegam ao fim da intervenção apoiada pela IEJ</t>
  </si>
  <si>
    <t>Participantes desempregados de longa duração que recebem uma oportunidade de emprego, de continuação dos estudos ou de formação ou estágio, uma vez terminada a participação</t>
  </si>
  <si>
    <t>Participantes inativos que não estudam nem seguem uma formação, que chegam ao fim da intervenção apoiada pela IEJ</t>
  </si>
  <si>
    <t>Participantes inativos que não estudam nem seguem uma formação, que recebem uma oportunidade de emprego, de continuação dos estudos ou de formação ou estágio, uma vez terminada a participação</t>
  </si>
  <si>
    <t>Participantes inativos que não estudam nem seguem uma formação, que adquirem uma qualificação ou têm emprego, incluindo uma atividade por conta própria, uma vez terminada a participação</t>
  </si>
  <si>
    <t>CR10</t>
  </si>
  <si>
    <r>
      <t>Participantes em ações de educação contínua, programas de formação conducentes a uma qualificação, aprendizagens ou estágios, seis meses depois de terminada a sua participação</t>
    </r>
    <r>
      <rPr>
        <vertAlign val="superscript"/>
        <sz val="11"/>
        <color theme="1"/>
        <rFont val="Calibri"/>
        <family val="2"/>
        <scheme val="minor"/>
      </rPr>
      <t xml:space="preserve"> (2)</t>
    </r>
  </si>
  <si>
    <t>CR11</t>
  </si>
  <si>
    <r>
      <t xml:space="preserve">Participantes com emprego, seis meses depois de terminada a sua participação </t>
    </r>
    <r>
      <rPr>
        <vertAlign val="superscript"/>
        <sz val="11"/>
        <color theme="1"/>
        <rFont val="Calibri"/>
        <family val="2"/>
        <scheme val="minor"/>
      </rPr>
      <t>(2)</t>
    </r>
  </si>
  <si>
    <t>CR12</t>
  </si>
  <si>
    <r>
      <t xml:space="preserve">Participantes que trabalham por conta própria, seis meses depois de terminada a sua participação </t>
    </r>
    <r>
      <rPr>
        <vertAlign val="superscript"/>
        <sz val="11"/>
        <color theme="1"/>
        <rFont val="Calibri"/>
        <family val="2"/>
        <scheme val="minor"/>
      </rPr>
      <t>(2)</t>
    </r>
  </si>
  <si>
    <t>Participantes inativos que procuram emprego, uma vez terminada a participação</t>
  </si>
  <si>
    <t>Participantes que seguem estudos ou ações de formação uma vez terminada a participação</t>
  </si>
  <si>
    <t>Participantes desfavorecidos que procuram emprego, estudam ou seguem uma formação, adquirem uma qualificação ou têm emprego, incluindo uma atividade por conta própria, uma vez terminada a participação</t>
  </si>
  <si>
    <r>
      <t xml:space="preserve">Participantes com emprego, incluindo uma atividade por conta própria, seis meses depois de terminada a participação </t>
    </r>
    <r>
      <rPr>
        <vertAlign val="superscript"/>
        <sz val="11"/>
        <color theme="1"/>
        <rFont val="Calibri"/>
        <family val="2"/>
        <scheme val="minor"/>
      </rPr>
      <t>(3)</t>
    </r>
  </si>
  <si>
    <r>
      <t xml:space="preserve">Participantes com uma melhor situação laboral seis meses depois de terminada a participação </t>
    </r>
    <r>
      <rPr>
        <vertAlign val="superscript"/>
        <sz val="11"/>
        <color theme="1"/>
        <rFont val="Calibri"/>
        <family val="2"/>
        <scheme val="minor"/>
      </rPr>
      <t>(3)</t>
    </r>
  </si>
  <si>
    <r>
      <t xml:space="preserve">Participantes com mais de 54 anos com emprego, incluindo uma atividade por conta própria, seis meses depois de terminada a participação </t>
    </r>
    <r>
      <rPr>
        <vertAlign val="superscript"/>
        <sz val="11"/>
        <color theme="1"/>
        <rFont val="Calibri"/>
        <family val="2"/>
        <scheme val="minor"/>
      </rPr>
      <t>(3)</t>
    </r>
  </si>
  <si>
    <r>
      <t xml:space="preserve">Participantes desfavorecidos com emprego, incluindo uma atividade por conta própria, seis meses depois de terminada a participação </t>
    </r>
    <r>
      <rPr>
        <vertAlign val="superscript"/>
        <sz val="11"/>
        <color theme="1"/>
        <rFont val="Calibri"/>
        <family val="2"/>
        <scheme val="minor"/>
      </rPr>
      <t>(3)</t>
    </r>
  </si>
  <si>
    <t>(1) Aplicável apenas ao PO ISE. Incluir dados estruturados exigidos para o relatório sobre a IEJ, em conformidade com o artigo 19.º, n.º 3, e o anexo II do Regulamento (UE) n.º 1304/2013.</t>
  </si>
  <si>
    <t>(2) Estimativa para o ano baseada numa amostra representativa.</t>
  </si>
  <si>
    <t>(3) Estimativa para o ano baseada numa amostra representativa. Os Estados-Membros têm duas opções em matéria de apresentação de relatórios. Opção 1: o requisito mínimo é fornecer os dados duas vezes, no relatório anual de execução de 2019 e no relatório final de execução. Nesta opção, os valores acumulados são indicados na coluna correspondente no relatório anual de execução de 2019 e no relatório final de execução. Opção 2: os valores anuais são fornecidos para cada ano.</t>
  </si>
  <si>
    <t>Indicadores de resultados para o FEDER</t>
  </si>
  <si>
    <r>
      <t>Custo das operações fora da zona do programa</t>
    </r>
    <r>
      <rPr>
        <vertAlign val="superscript"/>
        <sz val="9"/>
        <rFont val="Calibri"/>
        <family val="2"/>
        <scheme val="minor"/>
      </rPr>
      <t xml:space="preserve"> (1)</t>
    </r>
  </si>
  <si>
    <t>F - Valor cumulativo - Realizações executadas por operações (execução efetiva)</t>
  </si>
  <si>
    <t>S - Valor cumulativo - Operações selecionadas (4)</t>
  </si>
  <si>
    <t>Pessoas sem-abrigo ou afetadas por exclusão na habitação (FSE)</t>
  </si>
  <si>
    <t>Pessoas de zonas rurais (FSE)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</si>
</sst>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0.0%"/>
    <numFmt numFmtId="165" formatCode="0.0"/>
    <numFmt numFmtId="166" formatCode="0.000"/>
  </numFmts>
  <fonts count="45" x14ac:knownFonts="1">
    <font>
      <sz val="11"/>
      <color theme="1"/>
      <name val="Calibri"/>
      <family val="2"/>
      <scheme val="minor"/>
    </font>
    <font>
      <b/>
      <sz val="11"/>
      <color theme="1"/>
      <name val="Calibri"/>
      <family val="2"/>
      <scheme val="minor"/>
    </font>
    <font>
      <b/>
      <sz val="9"/>
      <color theme="1"/>
      <name val="Calibri"/>
      <family val="2"/>
      <scheme val="minor"/>
    </font>
    <font>
      <b/>
      <sz val="12"/>
      <color theme="1"/>
      <name val="Calibri"/>
      <family val="2"/>
      <scheme val="minor"/>
    </font>
    <font>
      <sz val="8"/>
      <color theme="1"/>
      <name val="Calibri"/>
      <family val="2"/>
      <scheme val="minor"/>
    </font>
    <font>
      <sz val="9"/>
      <color theme="1"/>
      <name val="Calibri"/>
      <family val="2"/>
      <scheme val="minor"/>
    </font>
    <font>
      <b/>
      <sz val="8"/>
      <color theme="1"/>
      <name val="Calibri"/>
      <family val="2"/>
      <scheme val="minor"/>
    </font>
    <font>
      <b/>
      <sz val="14"/>
      <color theme="1"/>
      <name val="Calibri"/>
      <family val="2"/>
      <scheme val="minor"/>
    </font>
    <font>
      <sz val="12"/>
      <color theme="1"/>
      <name val="Calibri"/>
      <family val="2"/>
      <scheme val="minor"/>
    </font>
    <font>
      <sz val="10"/>
      <color theme="1"/>
      <name val="Calibri"/>
      <family val="2"/>
      <scheme val="minor"/>
    </font>
    <font>
      <sz val="9"/>
      <name val="Calibri"/>
      <family val="2"/>
      <scheme val="minor"/>
    </font>
    <font>
      <sz val="11"/>
      <color theme="1"/>
      <name val="Calibri"/>
      <family val="2"/>
      <scheme val="minor"/>
    </font>
    <font>
      <sz val="10"/>
      <name val="Calibri"/>
      <family val="2"/>
      <scheme val="minor"/>
    </font>
    <font>
      <b/>
      <sz val="10"/>
      <color theme="1"/>
      <name val="Calibri"/>
      <family val="2"/>
      <scheme val="minor"/>
    </font>
    <font>
      <vertAlign val="superscript"/>
      <sz val="10"/>
      <color theme="1"/>
      <name val="Calibri"/>
      <family val="2"/>
      <scheme val="minor"/>
    </font>
    <font>
      <sz val="10"/>
      <color indexed="8"/>
      <name val="Arial"/>
      <family val="2"/>
    </font>
    <font>
      <b/>
      <sz val="9"/>
      <name val="Calibri"/>
      <family val="2"/>
      <scheme val="minor"/>
    </font>
    <font>
      <vertAlign val="superscript"/>
      <sz val="9"/>
      <color theme="1"/>
      <name val="Calibri"/>
      <family val="2"/>
      <scheme val="minor"/>
    </font>
    <font>
      <vertAlign val="superscript"/>
      <sz val="12"/>
      <color theme="1"/>
      <name val="Calibri"/>
      <family val="2"/>
      <scheme val="minor"/>
    </font>
    <font>
      <b/>
      <sz val="11"/>
      <name val="Calibri"/>
      <family val="2"/>
      <scheme val="minor"/>
    </font>
    <font>
      <b/>
      <sz val="10"/>
      <name val="Calibri"/>
      <family val="2"/>
      <scheme val="minor"/>
    </font>
    <font>
      <vertAlign val="superscript"/>
      <sz val="9"/>
      <name val="Calibri"/>
      <family val="2"/>
      <scheme val="minor"/>
    </font>
    <font>
      <b/>
      <vertAlign val="superscript"/>
      <sz val="9"/>
      <color theme="1"/>
      <name val="Calibri"/>
      <family val="2"/>
      <scheme val="minor"/>
    </font>
    <font>
      <b/>
      <sz val="12"/>
      <name val="Calibri"/>
      <family val="2"/>
      <scheme val="minor"/>
    </font>
    <font>
      <vertAlign val="superscript"/>
      <sz val="12"/>
      <name val="Calibri"/>
      <family val="2"/>
      <scheme val="minor"/>
    </font>
    <font>
      <sz val="11"/>
      <name val="Calibri"/>
      <family val="2"/>
      <scheme val="minor"/>
    </font>
    <font>
      <sz val="8"/>
      <name val="Calibri"/>
      <family val="2"/>
      <scheme val="minor"/>
    </font>
    <font>
      <b/>
      <sz val="9"/>
      <color indexed="81"/>
      <name val="Tahoma"/>
      <family val="2"/>
    </font>
    <font>
      <sz val="9"/>
      <color indexed="81"/>
      <name val="Tahoma"/>
      <family val="2"/>
    </font>
    <font>
      <sz val="10"/>
      <color rgb="FFFF0000"/>
      <name val="Calibri"/>
      <family val="2"/>
      <scheme val="minor"/>
    </font>
    <font>
      <b/>
      <sz val="14"/>
      <name val="Calibri"/>
      <family val="2"/>
      <scheme val="minor"/>
    </font>
    <font>
      <b/>
      <vertAlign val="superscript"/>
      <sz val="11"/>
      <name val="Calibri"/>
      <family val="2"/>
      <scheme val="minor"/>
    </font>
    <font>
      <vertAlign val="superscript"/>
      <sz val="11"/>
      <name val="Calibri"/>
      <family val="2"/>
      <scheme val="minor"/>
    </font>
    <font>
      <b/>
      <sz val="14"/>
      <color rgb="FFFF0000"/>
      <name val="Calibri"/>
      <family val="2"/>
      <scheme val="minor"/>
    </font>
    <font>
      <b/>
      <i/>
      <sz val="12"/>
      <color theme="1"/>
      <name val="Calibri"/>
      <family val="2"/>
      <scheme val="minor"/>
    </font>
    <font>
      <i/>
      <sz val="10"/>
      <color theme="1"/>
      <name val="Calibri"/>
      <family val="2"/>
      <scheme val="minor"/>
    </font>
    <font>
      <b/>
      <sz val="10.5"/>
      <color theme="1"/>
      <name val="Calibri"/>
      <family val="2"/>
      <scheme val="minor"/>
    </font>
    <font>
      <i/>
      <sz val="11"/>
      <color theme="1"/>
      <name val="Calibri"/>
      <family val="2"/>
      <scheme val="minor"/>
    </font>
    <font>
      <sz val="10"/>
      <color rgb="FF222222"/>
      <name val="Calibri"/>
      <family val="2"/>
      <scheme val="minor"/>
    </font>
    <font>
      <sz val="9"/>
      <color rgb="FF222222"/>
      <name val="Calibri"/>
      <family val="2"/>
      <scheme val="minor"/>
    </font>
    <font>
      <vertAlign val="superscript"/>
      <sz val="11"/>
      <color theme="1"/>
      <name val="Calibri"/>
      <family val="2"/>
      <scheme val="minor"/>
    </font>
    <font>
      <sz val="11"/>
      <color theme="4" tint="-0.249977111117893"/>
      <name val="Calibri"/>
      <family val="2"/>
      <scheme val="minor"/>
    </font>
    <font>
      <sz val="8"/>
      <color rgb="FFC00000"/>
      <name val="Calibri"/>
      <family val="2"/>
      <scheme val="minor"/>
    </font>
    <font>
      <b/>
      <sz val="8"/>
      <color rgb="FFFF0000"/>
      <name val="Calibri"/>
      <family val="2"/>
      <scheme val="minor"/>
    </font>
    <font>
      <sz val="10"/>
      <color rgb="FF000000"/>
      <name val="Calibri"/>
      <family val="2"/>
    </font>
  </fonts>
  <fills count="9">
    <fill>
      <patternFill patternType="none"/>
    </fill>
    <fill>
      <patternFill patternType="gray125"/>
    </fill>
    <fill>
      <patternFill patternType="solid">
        <fgColor theme="0" tint="-0.249977111117893"/>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6" tint="0.39997558519241921"/>
        <bgColor indexed="64"/>
      </patternFill>
    </fill>
    <fill>
      <patternFill patternType="solid">
        <fgColor rgb="FFFFFF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6">
    <xf numFmtId="0" fontId="0" fillId="0" borderId="0"/>
    <xf numFmtId="0" fontId="11" fillId="0" borderId="0"/>
    <xf numFmtId="43" fontId="11" fillId="0" borderId="0" applyFont="0" applyFill="0" applyBorder="0" applyAlignment="0" applyProtection="0"/>
    <xf numFmtId="0" fontId="11" fillId="0" borderId="0"/>
    <xf numFmtId="9" fontId="11" fillId="0" borderId="0" applyFont="0" applyFill="0" applyBorder="0" applyAlignment="0" applyProtection="0"/>
    <xf numFmtId="0" fontId="15" fillId="0" borderId="0"/>
  </cellStyleXfs>
  <cellXfs count="263">
    <xf numFmtId="0" fontId="0" fillId="0" borderId="0" xfId="0"/>
    <xf numFmtId="0" fontId="3" fillId="0" borderId="0" xfId="0" applyFont="1" applyAlignment="1">
      <alignment vertical="center"/>
    </xf>
    <xf numFmtId="0" fontId="0" fillId="0" borderId="0" xfId="0" applyAlignment="1">
      <alignment vertical="center"/>
    </xf>
    <xf numFmtId="0" fontId="2" fillId="0" borderId="0" xfId="0" applyFont="1" applyAlignment="1">
      <alignment vertical="center"/>
    </xf>
    <xf numFmtId="0" fontId="5" fillId="0" borderId="0" xfId="0" applyFont="1" applyAlignment="1">
      <alignment vertical="center"/>
    </xf>
    <xf numFmtId="0" fontId="7" fillId="0" borderId="0" xfId="0" applyFont="1" applyAlignment="1">
      <alignment vertical="center"/>
    </xf>
    <xf numFmtId="0" fontId="4" fillId="0" borderId="6" xfId="0" quotePrefix="1" applyFont="1" applyBorder="1" applyAlignment="1">
      <alignment horizontal="center" vertical="center" wrapText="1"/>
    </xf>
    <xf numFmtId="0" fontId="0" fillId="0" borderId="0" xfId="0" applyAlignment="1">
      <alignment vertical="center"/>
    </xf>
    <xf numFmtId="0" fontId="8" fillId="0" borderId="0" xfId="0" applyFont="1" applyAlignment="1">
      <alignment vertical="center"/>
    </xf>
    <xf numFmtId="0" fontId="9" fillId="0" borderId="0" xfId="0" applyFont="1" applyAlignment="1">
      <alignment vertical="center"/>
    </xf>
    <xf numFmtId="0" fontId="9" fillId="0" borderId="1" xfId="0" applyFont="1" applyBorder="1" applyAlignment="1">
      <alignment horizontal="center" vertical="center"/>
    </xf>
    <xf numFmtId="0" fontId="0" fillId="0" borderId="0" xfId="0" applyFont="1" applyAlignment="1">
      <alignment vertical="center"/>
    </xf>
    <xf numFmtId="0" fontId="10" fillId="0" borderId="0" xfId="0" applyFont="1" applyFill="1" applyAlignment="1">
      <alignment vertical="center"/>
    </xf>
    <xf numFmtId="0" fontId="0" fillId="0" borderId="0" xfId="0" applyFill="1" applyAlignment="1">
      <alignment vertical="center"/>
    </xf>
    <xf numFmtId="0" fontId="2"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vertical="center" wrapText="1"/>
    </xf>
    <xf numFmtId="0" fontId="5" fillId="2" borderId="1" xfId="0" applyFont="1" applyFill="1" applyBorder="1" applyAlignment="1">
      <alignment horizontal="center" vertical="center"/>
    </xf>
    <xf numFmtId="0" fontId="9" fillId="0" borderId="0" xfId="0" applyFont="1" applyAlignment="1">
      <alignment horizontal="center" vertical="center"/>
    </xf>
    <xf numFmtId="0" fontId="5" fillId="0" borderId="1" xfId="0" applyFont="1" applyFill="1" applyBorder="1" applyAlignment="1">
      <alignment vertical="center" wrapText="1"/>
    </xf>
    <xf numFmtId="0" fontId="5" fillId="0" borderId="1" xfId="0" applyFont="1" applyBorder="1" applyAlignment="1">
      <alignment horizontal="center" vertical="center" wrapText="1"/>
    </xf>
    <xf numFmtId="0" fontId="0" fillId="0" borderId="0" xfId="0" applyAlignment="1">
      <alignment horizontal="center" vertical="center"/>
    </xf>
    <xf numFmtId="0" fontId="4" fillId="0" borderId="0" xfId="0" applyFont="1" applyAlignment="1">
      <alignment vertical="center"/>
    </xf>
    <xf numFmtId="0" fontId="10" fillId="0" borderId="1" xfId="0" applyFont="1" applyFill="1" applyBorder="1" applyAlignment="1">
      <alignment vertical="center" wrapText="1"/>
    </xf>
    <xf numFmtId="0" fontId="7" fillId="0" borderId="0" xfId="0" applyFont="1" applyAlignment="1">
      <alignment horizontal="right" vertical="center"/>
    </xf>
    <xf numFmtId="0" fontId="9" fillId="5" borderId="0" xfId="0" applyFont="1" applyFill="1" applyAlignment="1">
      <alignment vertical="center"/>
    </xf>
    <xf numFmtId="0" fontId="5" fillId="5" borderId="1" xfId="0" applyFont="1" applyFill="1" applyBorder="1" applyAlignment="1">
      <alignment vertical="center"/>
    </xf>
    <xf numFmtId="0" fontId="2" fillId="6" borderId="1" xfId="0" applyFont="1" applyFill="1" applyBorder="1" applyAlignment="1">
      <alignment horizontal="center" vertical="center"/>
    </xf>
    <xf numFmtId="0" fontId="16" fillId="0" borderId="0" xfId="0" applyFont="1" applyAlignment="1">
      <alignment vertical="center"/>
    </xf>
    <xf numFmtId="0" fontId="10" fillId="0" borderId="0" xfId="0" applyFont="1" applyAlignment="1">
      <alignment vertical="center"/>
    </xf>
    <xf numFmtId="0" fontId="23" fillId="0" borderId="0" xfId="0" applyFont="1" applyAlignment="1">
      <alignment vertical="center"/>
    </xf>
    <xf numFmtId="0" fontId="25" fillId="0" borderId="0" xfId="0" applyFont="1" applyAlignment="1">
      <alignment vertical="center"/>
    </xf>
    <xf numFmtId="0" fontId="1" fillId="0" borderId="0" xfId="0" applyFont="1" applyAlignment="1">
      <alignment horizontal="right" vertical="center"/>
    </xf>
    <xf numFmtId="0" fontId="10"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0" xfId="0" applyFont="1" applyFill="1" applyAlignment="1">
      <alignment vertical="center"/>
    </xf>
    <xf numFmtId="0" fontId="29" fillId="0" borderId="0" xfId="0" applyFont="1" applyFill="1" applyAlignment="1">
      <alignment vertical="center" wrapText="1"/>
    </xf>
    <xf numFmtId="0" fontId="5" fillId="0" borderId="0" xfId="0" applyFont="1" applyAlignment="1">
      <alignment vertical="center" wrapText="1"/>
    </xf>
    <xf numFmtId="0" fontId="29" fillId="0" borderId="0" xfId="0" applyFont="1" applyFill="1" applyAlignment="1">
      <alignment vertical="center"/>
    </xf>
    <xf numFmtId="0" fontId="30" fillId="0" borderId="0" xfId="0" applyFont="1" applyAlignment="1">
      <alignment vertical="center"/>
    </xf>
    <xf numFmtId="0" fontId="30" fillId="0" borderId="0" xfId="0" applyFont="1" applyAlignment="1">
      <alignment horizontal="right" vertical="center"/>
    </xf>
    <xf numFmtId="0" fontId="26" fillId="0" borderId="6" xfId="0" quotePrefix="1" applyFont="1" applyBorder="1" applyAlignment="1">
      <alignment horizontal="center" vertical="center" wrapText="1"/>
    </xf>
    <xf numFmtId="0" fontId="25" fillId="0" borderId="1" xfId="0" applyFont="1" applyBorder="1" applyAlignment="1">
      <alignment horizontal="center" vertical="center" wrapText="1"/>
    </xf>
    <xf numFmtId="0" fontId="25" fillId="0" borderId="1" xfId="0" applyFont="1" applyBorder="1" applyAlignment="1">
      <alignment vertical="center"/>
    </xf>
    <xf numFmtId="0" fontId="25" fillId="0" borderId="1" xfId="0" applyFont="1" applyBorder="1" applyAlignment="1">
      <alignment horizontal="center" vertical="center"/>
    </xf>
    <xf numFmtId="0" fontId="33" fillId="0" borderId="0" xfId="0" applyFont="1" applyAlignment="1">
      <alignment horizontal="right" vertical="center"/>
    </xf>
    <xf numFmtId="0" fontId="0" fillId="0" borderId="1" xfId="0"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xf>
    <xf numFmtId="0" fontId="0" fillId="0" borderId="0" xfId="0" applyBorder="1" applyAlignment="1">
      <alignment horizontal="center" vertical="center" wrapText="1"/>
    </xf>
    <xf numFmtId="0" fontId="0" fillId="0" borderId="0" xfId="0" applyBorder="1" applyAlignment="1">
      <alignment vertical="center"/>
    </xf>
    <xf numFmtId="0" fontId="0" fillId="0" borderId="0" xfId="0" applyBorder="1" applyAlignment="1">
      <alignment horizontal="center" vertical="center"/>
    </xf>
    <xf numFmtId="0" fontId="34" fillId="0" borderId="0" xfId="0" applyFont="1" applyAlignment="1">
      <alignment vertical="center"/>
    </xf>
    <xf numFmtId="0" fontId="9" fillId="0" borderId="1" xfId="0" applyFont="1" applyBorder="1" applyAlignment="1">
      <alignment horizontal="left" vertical="center" wrapText="1"/>
    </xf>
    <xf numFmtId="0" fontId="9" fillId="7" borderId="1" xfId="0" applyFont="1" applyFill="1" applyBorder="1" applyAlignment="1">
      <alignment horizontal="center" vertical="center"/>
    </xf>
    <xf numFmtId="0" fontId="38" fillId="0" borderId="1" xfId="0" applyFont="1" applyBorder="1" applyAlignment="1">
      <alignment horizontal="center" vertical="center"/>
    </xf>
    <xf numFmtId="0" fontId="38" fillId="8" borderId="1" xfId="0" applyFont="1" applyFill="1" applyBorder="1" applyAlignment="1">
      <alignment horizontal="center" vertical="center" wrapText="1"/>
    </xf>
    <xf numFmtId="0" fontId="38" fillId="8" borderId="1" xfId="0" applyFont="1" applyFill="1" applyBorder="1" applyAlignment="1">
      <alignment horizontal="left" vertical="center" wrapText="1"/>
    </xf>
    <xf numFmtId="0" fontId="38" fillId="0" borderId="1" xfId="0" applyFont="1" applyFill="1" applyBorder="1" applyAlignment="1">
      <alignment horizontal="center" vertical="center"/>
    </xf>
    <xf numFmtId="0" fontId="38" fillId="7" borderId="1" xfId="0" applyFont="1" applyFill="1" applyBorder="1" applyAlignment="1">
      <alignment horizontal="center" vertical="center"/>
    </xf>
    <xf numFmtId="0" fontId="38" fillId="8" borderId="1" xfId="0" applyFont="1" applyFill="1" applyBorder="1" applyAlignment="1">
      <alignment horizontal="center" vertical="center"/>
    </xf>
    <xf numFmtId="0" fontId="9" fillId="8" borderId="1" xfId="0" applyFont="1" applyFill="1" applyBorder="1" applyAlignment="1">
      <alignment horizontal="center" vertical="center"/>
    </xf>
    <xf numFmtId="0" fontId="39" fillId="8" borderId="0" xfId="0" applyFont="1" applyFill="1" applyBorder="1" applyAlignment="1">
      <alignment horizontal="left" vertical="top" wrapText="1"/>
    </xf>
    <xf numFmtId="0" fontId="39" fillId="8" borderId="0" xfId="0" applyFont="1" applyFill="1" applyBorder="1" applyAlignment="1">
      <alignment horizontal="left" vertical="top"/>
    </xf>
    <xf numFmtId="0" fontId="0" fillId="8" borderId="0" xfId="0" applyFill="1"/>
    <xf numFmtId="0" fontId="0" fillId="8" borderId="0" xfId="0" applyFill="1" applyBorder="1"/>
    <xf numFmtId="0" fontId="0" fillId="7" borderId="0" xfId="0" applyFill="1" applyAlignment="1">
      <alignment vertical="center"/>
    </xf>
    <xf numFmtId="0" fontId="3" fillId="0" borderId="0" xfId="0" applyFont="1" applyAlignment="1">
      <alignment horizontal="right" vertical="center"/>
    </xf>
    <xf numFmtId="0" fontId="0" fillId="0" borderId="1" xfId="0" applyBorder="1" applyAlignment="1">
      <alignment horizontal="left" vertical="center"/>
    </xf>
    <xf numFmtId="0" fontId="0" fillId="0" borderId="1" xfId="0" applyFont="1" applyBorder="1" applyAlignment="1">
      <alignment horizontal="center" vertical="center" wrapText="1"/>
    </xf>
    <xf numFmtId="0" fontId="0" fillId="0" borderId="1" xfId="0" applyBorder="1" applyAlignment="1">
      <alignment horizontal="left" vertical="center" wrapText="1"/>
    </xf>
    <xf numFmtId="0" fontId="37" fillId="0" borderId="1" xfId="0" applyFont="1" applyBorder="1" applyAlignment="1">
      <alignment horizontal="center" vertical="center" wrapText="1"/>
    </xf>
    <xf numFmtId="0" fontId="4" fillId="0" borderId="0" xfId="0" applyFont="1" applyAlignment="1">
      <alignment vertical="center" wrapText="1"/>
    </xf>
    <xf numFmtId="0" fontId="4" fillId="0" borderId="0" xfId="0" applyFont="1" applyFill="1" applyAlignment="1">
      <alignment vertical="center"/>
    </xf>
    <xf numFmtId="0" fontId="4" fillId="0" borderId="0" xfId="0" applyFont="1" applyFill="1" applyAlignment="1">
      <alignment vertical="center" wrapText="1"/>
    </xf>
    <xf numFmtId="0" fontId="7" fillId="0" borderId="0" xfId="0" applyFont="1" applyFill="1" applyAlignment="1">
      <alignment vertical="center"/>
    </xf>
    <xf numFmtId="0" fontId="0" fillId="0" borderId="0" xfId="0" applyFill="1" applyAlignment="1">
      <alignment horizontal="right" vertical="center"/>
    </xf>
    <xf numFmtId="0" fontId="3" fillId="0" borderId="0" xfId="0" applyFont="1" applyFill="1" applyAlignment="1">
      <alignment vertical="center"/>
    </xf>
    <xf numFmtId="0" fontId="5" fillId="0" borderId="0" xfId="0" applyFont="1" applyFill="1" applyAlignment="1">
      <alignment vertical="center"/>
    </xf>
    <xf numFmtId="0" fontId="2" fillId="0" borderId="8" xfId="0" applyFont="1" applyBorder="1" applyAlignment="1">
      <alignment horizontal="center" vertical="center"/>
    </xf>
    <xf numFmtId="0" fontId="2" fillId="5" borderId="8" xfId="0" applyFont="1" applyFill="1" applyBorder="1" applyAlignment="1">
      <alignment horizontal="center" vertical="center"/>
    </xf>
    <xf numFmtId="0" fontId="4" fillId="0" borderId="8" xfId="0" applyFont="1" applyBorder="1" applyAlignment="1">
      <alignment vertical="center" wrapText="1"/>
    </xf>
    <xf numFmtId="0" fontId="4" fillId="4" borderId="8" xfId="0" applyFont="1" applyFill="1" applyBorder="1" applyAlignment="1">
      <alignment vertical="center" wrapText="1"/>
    </xf>
    <xf numFmtId="0" fontId="4" fillId="0" borderId="8" xfId="0" applyFont="1" applyBorder="1" applyAlignment="1">
      <alignment vertical="center"/>
    </xf>
    <xf numFmtId="0" fontId="4" fillId="4" borderId="8" xfId="0" applyFont="1" applyFill="1" applyBorder="1" applyAlignment="1">
      <alignment vertical="center"/>
    </xf>
    <xf numFmtId="0" fontId="4" fillId="0" borderId="8" xfId="0" applyFont="1" applyFill="1" applyBorder="1" applyAlignment="1">
      <alignment horizontal="left" vertical="center" wrapText="1"/>
    </xf>
    <xf numFmtId="0" fontId="4" fillId="0" borderId="8" xfId="0" applyFont="1" applyFill="1" applyBorder="1" applyAlignment="1">
      <alignment vertical="center" wrapText="1"/>
    </xf>
    <xf numFmtId="0" fontId="4" fillId="0" borderId="8" xfId="0" applyFont="1" applyBorder="1" applyAlignment="1">
      <alignment horizontal="left" vertical="center" wrapText="1"/>
    </xf>
    <xf numFmtId="0" fontId="4" fillId="0" borderId="8" xfId="0" applyFont="1" applyFill="1" applyBorder="1" applyAlignment="1">
      <alignment horizontal="right" vertical="center" wrapText="1"/>
    </xf>
    <xf numFmtId="3" fontId="4" fillId="0" borderId="8" xfId="0" applyNumberFormat="1" applyFont="1" applyFill="1" applyBorder="1" applyAlignment="1">
      <alignment horizontal="right" vertical="center"/>
    </xf>
    <xf numFmtId="4" fontId="4" fillId="0" borderId="8" xfId="0" applyNumberFormat="1" applyFont="1" applyFill="1" applyBorder="1" applyAlignment="1">
      <alignment vertical="center" wrapText="1"/>
    </xf>
    <xf numFmtId="4" fontId="4" fillId="0" borderId="8" xfId="0" applyNumberFormat="1" applyFont="1" applyBorder="1" applyAlignment="1">
      <alignment vertical="center" wrapText="1"/>
    </xf>
    <xf numFmtId="4" fontId="4" fillId="0" borderId="8" xfId="0" applyNumberFormat="1" applyFont="1" applyFill="1" applyBorder="1" applyAlignment="1">
      <alignment horizontal="right" vertical="center"/>
    </xf>
    <xf numFmtId="3" fontId="4" fillId="0" borderId="8" xfId="0" applyNumberFormat="1" applyFont="1" applyBorder="1" applyAlignment="1">
      <alignment vertical="center" wrapText="1"/>
    </xf>
    <xf numFmtId="3" fontId="4" fillId="0" borderId="8" xfId="0" applyNumberFormat="1" applyFont="1" applyFill="1" applyBorder="1" applyAlignment="1">
      <alignment vertical="center" wrapText="1"/>
    </xf>
    <xf numFmtId="4" fontId="4" fillId="5" borderId="8" xfId="0" applyNumberFormat="1" applyFont="1" applyFill="1" applyBorder="1" applyAlignment="1">
      <alignment vertical="center" wrapText="1"/>
    </xf>
    <xf numFmtId="0" fontId="4" fillId="5" borderId="8" xfId="0" applyFont="1" applyFill="1" applyBorder="1" applyAlignment="1">
      <alignment vertical="center" wrapText="1"/>
    </xf>
    <xf numFmtId="2" fontId="4" fillId="0" borderId="8" xfId="0" applyNumberFormat="1" applyFont="1" applyBorder="1" applyAlignment="1">
      <alignment vertical="center" wrapText="1"/>
    </xf>
    <xf numFmtId="3" fontId="4" fillId="5" borderId="8" xfId="0" applyNumberFormat="1" applyFont="1" applyFill="1" applyBorder="1" applyAlignment="1">
      <alignment vertical="center" wrapText="1"/>
    </xf>
    <xf numFmtId="0" fontId="4" fillId="0" borderId="8" xfId="0" applyFont="1" applyFill="1" applyBorder="1" applyAlignment="1">
      <alignment vertical="center"/>
    </xf>
    <xf numFmtId="3" fontId="4" fillId="0" borderId="8" xfId="0" applyNumberFormat="1" applyFont="1" applyBorder="1" applyAlignment="1">
      <alignment vertical="center"/>
    </xf>
    <xf numFmtId="0" fontId="2" fillId="6" borderId="8" xfId="0" applyFont="1" applyFill="1" applyBorder="1" applyAlignment="1">
      <alignment horizontal="center" vertical="center"/>
    </xf>
    <xf numFmtId="0" fontId="2" fillId="6" borderId="8" xfId="0" applyFont="1" applyFill="1" applyBorder="1" applyAlignment="1">
      <alignment horizontal="center" vertical="center" wrapText="1"/>
    </xf>
    <xf numFmtId="0" fontId="2" fillId="0" borderId="8" xfId="0" applyFont="1" applyBorder="1" applyAlignment="1">
      <alignment horizontal="center" vertical="center" wrapText="1"/>
    </xf>
    <xf numFmtId="0" fontId="5" fillId="0" borderId="8" xfId="0" applyFont="1" applyBorder="1" applyAlignment="1">
      <alignment vertical="center" wrapText="1"/>
    </xf>
    <xf numFmtId="0" fontId="5" fillId="4" borderId="8" xfId="0" applyFont="1" applyFill="1" applyBorder="1" applyAlignment="1">
      <alignment vertical="center" wrapText="1"/>
    </xf>
    <xf numFmtId="0" fontId="5" fillId="0" borderId="8" xfId="0" applyFont="1" applyBorder="1" applyAlignment="1">
      <alignment vertical="center"/>
    </xf>
    <xf numFmtId="0" fontId="5" fillId="4" borderId="8" xfId="0" applyFont="1" applyFill="1" applyBorder="1" applyAlignment="1">
      <alignment vertical="center"/>
    </xf>
    <xf numFmtId="0" fontId="5" fillId="0" borderId="8" xfId="0" applyFont="1" applyFill="1" applyBorder="1" applyAlignment="1">
      <alignment vertical="center" wrapText="1"/>
    </xf>
    <xf numFmtId="0" fontId="2" fillId="0" borderId="8" xfId="0" applyFont="1" applyFill="1" applyBorder="1" applyAlignment="1">
      <alignment horizontal="center" vertical="center"/>
    </xf>
    <xf numFmtId="0" fontId="12" fillId="3" borderId="8" xfId="0" applyFont="1" applyFill="1" applyBorder="1" applyAlignment="1">
      <alignment horizontal="center" vertical="center"/>
    </xf>
    <xf numFmtId="0" fontId="12" fillId="0" borderId="8" xfId="0" applyFont="1" applyFill="1" applyBorder="1" applyAlignment="1">
      <alignment horizontal="center" vertical="center" wrapText="1"/>
    </xf>
    <xf numFmtId="0" fontId="12" fillId="0" borderId="8" xfId="0" applyFont="1" applyFill="1" applyBorder="1" applyAlignment="1">
      <alignment horizontal="left" vertical="center" wrapText="1"/>
    </xf>
    <xf numFmtId="3" fontId="12" fillId="0" borderId="8" xfId="0" applyNumberFormat="1" applyFont="1" applyFill="1" applyBorder="1" applyAlignment="1">
      <alignment horizontal="right" vertical="center" wrapText="1"/>
    </xf>
    <xf numFmtId="0" fontId="12" fillId="4" borderId="8" xfId="0" applyFont="1" applyFill="1" applyBorder="1" applyAlignment="1">
      <alignment horizontal="right" vertical="center" wrapText="1"/>
    </xf>
    <xf numFmtId="0" fontId="13" fillId="0" borderId="8" xfId="0" applyFont="1" applyBorder="1" applyAlignment="1">
      <alignment horizontal="right" vertical="center"/>
    </xf>
    <xf numFmtId="0" fontId="9" fillId="0" borderId="8" xfId="0" applyFont="1" applyBorder="1" applyAlignment="1">
      <alignment horizontal="right" vertical="center"/>
    </xf>
    <xf numFmtId="0" fontId="9" fillId="0" borderId="8" xfId="0" applyFont="1" applyFill="1" applyBorder="1" applyAlignment="1">
      <alignment horizontal="right" vertical="center"/>
    </xf>
    <xf numFmtId="0" fontId="13" fillId="0" borderId="8" xfId="0" applyFont="1" applyFill="1" applyBorder="1" applyAlignment="1">
      <alignment horizontal="right" vertical="center"/>
    </xf>
    <xf numFmtId="0" fontId="12" fillId="5" borderId="8" xfId="0" applyFont="1" applyFill="1" applyBorder="1" applyAlignment="1">
      <alignment horizontal="center" vertical="center" wrapText="1"/>
    </xf>
    <xf numFmtId="0" fontId="1" fillId="5" borderId="8" xfId="0" applyFont="1" applyFill="1" applyBorder="1" applyAlignment="1">
      <alignment horizontal="center" vertical="center" wrapText="1"/>
    </xf>
    <xf numFmtId="0" fontId="6" fillId="5" borderId="8" xfId="0" applyFont="1" applyFill="1" applyBorder="1" applyAlignment="1">
      <alignment horizontal="center" vertical="center" wrapText="1"/>
    </xf>
    <xf numFmtId="0" fontId="1" fillId="5" borderId="8" xfId="0" applyFont="1" applyFill="1" applyBorder="1" applyAlignment="1">
      <alignment horizontal="center" vertical="center"/>
    </xf>
    <xf numFmtId="0" fontId="19" fillId="6" borderId="8"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8" xfId="0" applyFont="1" applyBorder="1" applyAlignment="1">
      <alignment horizontal="center" vertical="center"/>
    </xf>
    <xf numFmtId="0" fontId="4" fillId="0" borderId="8" xfId="0" applyFont="1" applyBorder="1" applyAlignment="1">
      <alignment horizontal="center" vertical="center" wrapText="1"/>
    </xf>
    <xf numFmtId="0" fontId="4" fillId="2" borderId="8" xfId="0" applyFont="1" applyFill="1" applyBorder="1" applyAlignment="1">
      <alignment vertical="center"/>
    </xf>
    <xf numFmtId="3" fontId="4" fillId="2" borderId="8" xfId="0" applyNumberFormat="1" applyFont="1" applyFill="1" applyBorder="1" applyAlignment="1">
      <alignment vertical="center"/>
    </xf>
    <xf numFmtId="3" fontId="4" fillId="5" borderId="8" xfId="0" applyNumberFormat="1" applyFont="1" applyFill="1" applyBorder="1" applyAlignment="1">
      <alignment vertical="center"/>
    </xf>
    <xf numFmtId="4" fontId="4" fillId="0" borderId="8" xfId="0" applyNumberFormat="1" applyFont="1" applyFill="1" applyBorder="1" applyAlignment="1">
      <alignment vertical="center"/>
    </xf>
    <xf numFmtId="0" fontId="4" fillId="5" borderId="8" xfId="0" applyFont="1" applyFill="1" applyBorder="1" applyAlignment="1">
      <alignment vertical="center"/>
    </xf>
    <xf numFmtId="3" fontId="4" fillId="0" borderId="8" xfId="0" applyNumberFormat="1" applyFont="1" applyFill="1" applyBorder="1" applyAlignment="1">
      <alignment vertical="center"/>
    </xf>
    <xf numFmtId="4" fontId="4" fillId="0" borderId="8" xfId="0" applyNumberFormat="1" applyFont="1" applyBorder="1" applyAlignment="1">
      <alignment vertical="center"/>
    </xf>
    <xf numFmtId="4" fontId="4" fillId="5" borderId="8" xfId="0" applyNumberFormat="1" applyFont="1" applyFill="1" applyBorder="1" applyAlignment="1">
      <alignment vertical="center"/>
    </xf>
    <xf numFmtId="0" fontId="4" fillId="0" borderId="8" xfId="0" applyFont="1" applyFill="1" applyBorder="1" applyAlignment="1">
      <alignment horizontal="center" vertical="center" wrapText="1"/>
    </xf>
    <xf numFmtId="4" fontId="9" fillId="0" borderId="0" xfId="0" applyNumberFormat="1" applyFont="1" applyBorder="1" applyAlignment="1">
      <alignment vertical="center"/>
    </xf>
    <xf numFmtId="10" fontId="9" fillId="0" borderId="0" xfId="0" applyNumberFormat="1" applyFont="1" applyBorder="1" applyAlignment="1">
      <alignment horizontal="center" vertical="center"/>
    </xf>
    <xf numFmtId="10" fontId="9" fillId="0" borderId="0" xfId="4" applyNumberFormat="1" applyFont="1" applyBorder="1" applyAlignment="1">
      <alignment vertical="center"/>
    </xf>
    <xf numFmtId="4" fontId="9" fillId="0" borderId="0" xfId="0" applyNumberFormat="1" applyFont="1" applyFill="1" applyBorder="1" applyAlignment="1">
      <alignment vertical="center"/>
    </xf>
    <xf numFmtId="10" fontId="9" fillId="0" borderId="0" xfId="4" applyNumberFormat="1" applyFont="1" applyBorder="1" applyAlignment="1">
      <alignment horizontal="center" vertical="center"/>
    </xf>
    <xf numFmtId="3" fontId="9" fillId="0" borderId="0" xfId="0" applyNumberFormat="1" applyFont="1" applyBorder="1" applyAlignment="1">
      <alignment horizontal="center" vertical="center"/>
    </xf>
    <xf numFmtId="0" fontId="4" fillId="0" borderId="8" xfId="0" quotePrefix="1" applyFont="1" applyBorder="1" applyAlignment="1">
      <alignment horizontal="center" vertical="center" wrapText="1"/>
    </xf>
    <xf numFmtId="49" fontId="9" fillId="0" borderId="8" xfId="0" applyNumberFormat="1" applyFont="1" applyFill="1" applyBorder="1" applyAlignment="1">
      <alignment horizontal="center" vertical="center"/>
    </xf>
    <xf numFmtId="0" fontId="9" fillId="0" borderId="8" xfId="0" applyFont="1" applyFill="1" applyBorder="1" applyAlignment="1">
      <alignment vertical="center" wrapText="1"/>
    </xf>
    <xf numFmtId="0" fontId="9" fillId="0" borderId="8" xfId="0" applyFont="1" applyFill="1" applyBorder="1" applyAlignment="1">
      <alignment horizontal="center" vertical="center"/>
    </xf>
    <xf numFmtId="4" fontId="9" fillId="0" borderId="8" xfId="0" applyNumberFormat="1" applyFont="1" applyFill="1" applyBorder="1" applyAlignment="1">
      <alignment vertical="center"/>
    </xf>
    <xf numFmtId="10" fontId="9" fillId="0" borderId="8" xfId="0" applyNumberFormat="1" applyFont="1" applyFill="1" applyBorder="1" applyAlignment="1">
      <alignment horizontal="center" vertical="center"/>
    </xf>
    <xf numFmtId="10" fontId="9" fillId="0" borderId="8" xfId="4" applyNumberFormat="1" applyFont="1" applyFill="1" applyBorder="1" applyAlignment="1">
      <alignment vertical="center"/>
    </xf>
    <xf numFmtId="10" fontId="9" fillId="0" borderId="8" xfId="4" applyNumberFormat="1" applyFont="1" applyFill="1" applyBorder="1" applyAlignment="1">
      <alignment horizontal="center" vertical="center"/>
    </xf>
    <xf numFmtId="3" fontId="9" fillId="0" borderId="8" xfId="0" applyNumberFormat="1" applyFont="1" applyFill="1" applyBorder="1" applyAlignment="1">
      <alignment horizontal="center" vertical="center"/>
    </xf>
    <xf numFmtId="49" fontId="9" fillId="0" borderId="8" xfId="0" applyNumberFormat="1" applyFont="1" applyFill="1" applyBorder="1" applyAlignment="1">
      <alignment horizontal="center"/>
    </xf>
    <xf numFmtId="0" fontId="13" fillId="0" borderId="8" xfId="0" applyFont="1" applyBorder="1" applyAlignment="1">
      <alignment horizontal="center" vertical="center" wrapText="1"/>
    </xf>
    <xf numFmtId="0" fontId="9" fillId="0" borderId="8" xfId="0" applyFont="1" applyBorder="1" applyAlignment="1">
      <alignment horizontal="center" vertical="center"/>
    </xf>
    <xf numFmtId="4" fontId="13" fillId="0" borderId="8" xfId="0" applyNumberFormat="1" applyFont="1" applyBorder="1" applyAlignment="1">
      <alignment vertical="center"/>
    </xf>
    <xf numFmtId="10" fontId="13" fillId="0" borderId="8" xfId="0" applyNumberFormat="1" applyFont="1" applyBorder="1" applyAlignment="1">
      <alignment horizontal="center" vertical="center"/>
    </xf>
    <xf numFmtId="10" fontId="13" fillId="0" borderId="8" xfId="4" applyNumberFormat="1" applyFont="1" applyBorder="1" applyAlignment="1">
      <alignment horizontal="center" vertical="center"/>
    </xf>
    <xf numFmtId="3" fontId="13" fillId="0" borderId="8" xfId="0" applyNumberFormat="1" applyFont="1" applyBorder="1" applyAlignment="1">
      <alignment horizontal="center" vertical="center"/>
    </xf>
    <xf numFmtId="0" fontId="13" fillId="0" borderId="8" xfId="0" applyFont="1" applyBorder="1" applyAlignment="1">
      <alignment horizontal="center" vertical="center"/>
    </xf>
    <xf numFmtId="0" fontId="1" fillId="0" borderId="8" xfId="0" applyFont="1" applyBorder="1" applyAlignment="1">
      <alignment horizontal="center" vertical="center"/>
    </xf>
    <xf numFmtId="0" fontId="0" fillId="0" borderId="8" xfId="0" applyBorder="1" applyAlignment="1">
      <alignment horizontal="center" vertical="center"/>
    </xf>
    <xf numFmtId="0" fontId="0" fillId="0" borderId="8" xfId="0" applyBorder="1" applyAlignment="1">
      <alignment vertical="center" wrapText="1"/>
    </xf>
    <xf numFmtId="0" fontId="0" fillId="2" borderId="8" xfId="0" applyFill="1" applyBorder="1" applyAlignment="1">
      <alignment horizontal="center" vertical="center"/>
    </xf>
    <xf numFmtId="0" fontId="0" fillId="0" borderId="8" xfId="0" applyBorder="1" applyAlignment="1">
      <alignment vertical="center"/>
    </xf>
    <xf numFmtId="0" fontId="0" fillId="0" borderId="8" xfId="0" applyFill="1" applyBorder="1" applyAlignment="1">
      <alignment vertical="center" wrapText="1"/>
    </xf>
    <xf numFmtId="0" fontId="12" fillId="0" borderId="8" xfId="0" applyFont="1" applyFill="1" applyBorder="1" applyAlignment="1">
      <alignment horizontal="center" vertical="center"/>
    </xf>
    <xf numFmtId="0" fontId="12" fillId="0" borderId="8" xfId="0" applyFont="1" applyFill="1" applyBorder="1" applyAlignment="1">
      <alignment vertical="center" wrapText="1"/>
    </xf>
    <xf numFmtId="0" fontId="0" fillId="0" borderId="8" xfId="0" applyFill="1" applyBorder="1" applyAlignment="1">
      <alignment vertical="center"/>
    </xf>
    <xf numFmtId="0" fontId="41" fillId="0" borderId="8" xfId="0" applyFont="1" applyFill="1" applyBorder="1" applyAlignment="1">
      <alignment vertical="center"/>
    </xf>
    <xf numFmtId="3" fontId="12" fillId="0" borderId="8" xfId="0" applyNumberFormat="1" applyFont="1" applyFill="1" applyBorder="1" applyAlignment="1">
      <alignment horizontal="center" vertical="center" wrapText="1"/>
    </xf>
    <xf numFmtId="9" fontId="12" fillId="0" borderId="8" xfId="0" applyNumberFormat="1" applyFont="1" applyFill="1" applyBorder="1" applyAlignment="1">
      <alignment horizontal="center" vertical="center" wrapText="1"/>
    </xf>
    <xf numFmtId="165" fontId="12" fillId="0" borderId="8" xfId="0" applyNumberFormat="1" applyFont="1" applyFill="1" applyBorder="1" applyAlignment="1">
      <alignment horizontal="center" vertical="center" wrapText="1"/>
    </xf>
    <xf numFmtId="9" fontId="0" fillId="0" borderId="1" xfId="4" applyFont="1" applyBorder="1" applyAlignment="1">
      <alignment horizontal="center" vertical="center"/>
    </xf>
    <xf numFmtId="0" fontId="26" fillId="0" borderId="0" xfId="0" applyFont="1" applyAlignment="1">
      <alignment vertical="center"/>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0" fontId="42" fillId="0" borderId="0" xfId="0" applyFont="1" applyAlignment="1">
      <alignment vertical="center"/>
    </xf>
    <xf numFmtId="0" fontId="43" fillId="0" borderId="0" xfId="0" applyFont="1" applyAlignment="1">
      <alignment horizontal="center" vertical="center" readingOrder="1"/>
    </xf>
    <xf numFmtId="0" fontId="9" fillId="0" borderId="1" xfId="0" applyFont="1" applyFill="1" applyBorder="1" applyAlignment="1">
      <alignment vertical="center"/>
    </xf>
    <xf numFmtId="0" fontId="9" fillId="0" borderId="1" xfId="0" applyFont="1" applyFill="1" applyBorder="1" applyAlignment="1">
      <alignment vertical="center" wrapText="1"/>
    </xf>
    <xf numFmtId="0" fontId="44" fillId="0" borderId="1" xfId="0" applyFont="1" applyFill="1" applyBorder="1" applyAlignment="1">
      <alignment horizontal="center" vertical="center"/>
    </xf>
    <xf numFmtId="166" fontId="4" fillId="0" borderId="0" xfId="4" applyNumberFormat="1" applyFont="1" applyAlignment="1">
      <alignment vertical="center"/>
    </xf>
    <xf numFmtId="0" fontId="5" fillId="0" borderId="8" xfId="0" applyFont="1" applyFill="1" applyBorder="1" applyAlignment="1">
      <alignment horizontal="center" vertical="center"/>
    </xf>
    <xf numFmtId="0" fontId="5" fillId="0" borderId="8" xfId="0" applyFont="1" applyFill="1" applyBorder="1" applyAlignment="1">
      <alignment horizontal="center" vertical="center" wrapText="1"/>
    </xf>
    <xf numFmtId="0" fontId="5" fillId="0" borderId="8" xfId="0" applyFont="1" applyFill="1" applyBorder="1" applyAlignment="1">
      <alignment horizontal="right" vertical="center"/>
    </xf>
    <xf numFmtId="0" fontId="5" fillId="0" borderId="8" xfId="0" applyFont="1" applyFill="1" applyBorder="1" applyAlignment="1">
      <alignment horizontal="center" vertical="center"/>
    </xf>
    <xf numFmtId="0" fontId="5" fillId="0" borderId="1" xfId="0" applyFont="1" applyFill="1" applyBorder="1" applyAlignment="1">
      <alignment vertical="center"/>
    </xf>
    <xf numFmtId="0" fontId="5" fillId="0" borderId="8" xfId="0" quotePrefix="1" applyFont="1" applyFill="1" applyBorder="1" applyAlignment="1">
      <alignment horizontal="center" vertical="center"/>
    </xf>
    <xf numFmtId="4" fontId="13" fillId="0" borderId="8" xfId="0" applyNumberFormat="1" applyFont="1" applyFill="1" applyBorder="1" applyAlignment="1">
      <alignment vertical="center"/>
    </xf>
    <xf numFmtId="10" fontId="13" fillId="0" borderId="8" xfId="4" applyNumberFormat="1" applyFont="1" applyFill="1" applyBorder="1" applyAlignment="1">
      <alignment vertical="center"/>
    </xf>
    <xf numFmtId="0" fontId="2" fillId="0" borderId="8" xfId="0" applyFont="1" applyFill="1" applyBorder="1" applyAlignment="1">
      <alignment horizontal="center" vertical="center" wrapText="1"/>
    </xf>
    <xf numFmtId="0" fontId="2" fillId="0" borderId="8" xfId="0" applyFont="1" applyFill="1" applyBorder="1" applyAlignment="1">
      <alignment horizontal="center" vertical="center"/>
    </xf>
    <xf numFmtId="0" fontId="2" fillId="6" borderId="8"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4" fillId="0" borderId="0" xfId="0" applyFont="1" applyAlignment="1">
      <alignment horizontal="left" vertical="center" wrapText="1"/>
    </xf>
    <xf numFmtId="0" fontId="10" fillId="0" borderId="0" xfId="0" applyFont="1" applyAlignment="1">
      <alignment horizontal="left" vertical="center" wrapText="1"/>
    </xf>
    <xf numFmtId="0" fontId="5" fillId="0" borderId="0" xfId="0" applyFont="1" applyAlignment="1">
      <alignment horizontal="left" vertical="center" wrapText="1"/>
    </xf>
    <xf numFmtId="0" fontId="2" fillId="6" borderId="2"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1" fillId="0" borderId="8" xfId="0" applyFont="1" applyBorder="1" applyAlignment="1">
      <alignment horizontal="center" vertical="center" wrapText="1"/>
    </xf>
    <xf numFmtId="0" fontId="36" fillId="0" borderId="8" xfId="0" applyFont="1" applyBorder="1" applyAlignment="1">
      <alignment horizontal="center" vertical="center" wrapText="1"/>
    </xf>
    <xf numFmtId="0" fontId="1" fillId="0" borderId="8" xfId="0" applyFont="1" applyBorder="1" applyAlignment="1">
      <alignment horizontal="center" vertical="center"/>
    </xf>
    <xf numFmtId="0" fontId="19" fillId="0" borderId="8" xfId="0" applyFont="1" applyBorder="1" applyAlignment="1">
      <alignment horizontal="center" vertical="center" wrapText="1"/>
    </xf>
    <xf numFmtId="0" fontId="10" fillId="0" borderId="8" xfId="0" applyFont="1" applyFill="1" applyBorder="1" applyAlignment="1">
      <alignment horizontal="center" vertical="center" wrapText="1"/>
    </xf>
    <xf numFmtId="9" fontId="10" fillId="0" borderId="8" xfId="4" applyFont="1" applyFill="1" applyBorder="1" applyAlignment="1">
      <alignment horizontal="center" vertical="center" wrapText="1"/>
    </xf>
    <xf numFmtId="3" fontId="10" fillId="0" borderId="8" xfId="0" applyNumberFormat="1"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8" xfId="0" applyFont="1" applyBorder="1" applyAlignment="1">
      <alignment horizontal="center" vertical="center"/>
    </xf>
    <xf numFmtId="0" fontId="10" fillId="3" borderId="8" xfId="0" applyFont="1" applyFill="1" applyBorder="1" applyAlignment="1">
      <alignment horizontal="center" vertical="center"/>
    </xf>
    <xf numFmtId="0" fontId="10" fillId="0" borderId="8" xfId="0" applyFont="1" applyFill="1" applyBorder="1" applyAlignment="1">
      <alignment horizontal="left" vertical="center" wrapText="1"/>
    </xf>
    <xf numFmtId="0" fontId="4" fillId="3" borderId="8" xfId="0" applyFont="1" applyFill="1" applyBorder="1" applyAlignment="1">
      <alignment horizontal="center" vertical="center"/>
    </xf>
    <xf numFmtId="0" fontId="4" fillId="0" borderId="8" xfId="0" applyFont="1" applyBorder="1" applyAlignment="1">
      <alignment horizontal="center" vertical="center"/>
    </xf>
    <xf numFmtId="0" fontId="4" fillId="0" borderId="8" xfId="0" applyFont="1" applyBorder="1" applyAlignment="1">
      <alignment vertical="center" wrapText="1"/>
    </xf>
    <xf numFmtId="0" fontId="4" fillId="0" borderId="8" xfId="0" applyFont="1" applyBorder="1" applyAlignment="1">
      <alignment horizontal="center" vertical="center" wrapText="1"/>
    </xf>
    <xf numFmtId="0" fontId="4" fillId="4" borderId="8" xfId="0" applyFont="1" applyFill="1" applyBorder="1" applyAlignment="1">
      <alignment horizontal="center" vertical="center"/>
    </xf>
    <xf numFmtId="0" fontId="16" fillId="0" borderId="8" xfId="0" applyFont="1" applyBorder="1" applyAlignment="1">
      <alignment horizontal="center" vertical="center"/>
    </xf>
    <xf numFmtId="0" fontId="2" fillId="5" borderId="8" xfId="0" applyFont="1" applyFill="1" applyBorder="1" applyAlignment="1">
      <alignment horizontal="center" vertical="center"/>
    </xf>
    <xf numFmtId="0" fontId="2" fillId="6" borderId="8"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1" xfId="0" applyFont="1" applyFill="1" applyBorder="1" applyAlignment="1">
      <alignment horizontal="center" vertical="center"/>
    </xf>
    <xf numFmtId="0" fontId="5" fillId="0" borderId="8" xfId="0" applyFont="1" applyFill="1" applyBorder="1" applyAlignment="1">
      <alignment horizontal="right" vertical="center"/>
    </xf>
    <xf numFmtId="0" fontId="5" fillId="0" borderId="8" xfId="0" applyFont="1" applyFill="1" applyBorder="1" applyAlignment="1">
      <alignment horizontal="center" vertical="center"/>
    </xf>
    <xf numFmtId="0" fontId="20" fillId="0" borderId="0" xfId="0" applyFont="1" applyAlignment="1">
      <alignment vertical="center" wrapText="1"/>
    </xf>
    <xf numFmtId="0" fontId="12" fillId="0" borderId="0" xfId="0" applyFont="1" applyAlignment="1">
      <alignment vertical="center" wrapText="1"/>
    </xf>
    <xf numFmtId="0" fontId="10" fillId="0" borderId="0" xfId="0" applyFont="1" applyAlignment="1">
      <alignment vertical="center" wrapText="1"/>
    </xf>
    <xf numFmtId="0" fontId="25" fillId="0" borderId="0" xfId="0" applyFont="1" applyAlignment="1">
      <alignment vertical="center" wrapText="1"/>
    </xf>
    <xf numFmtId="0" fontId="19" fillId="6" borderId="8" xfId="0" applyFont="1" applyFill="1" applyBorder="1" applyAlignment="1">
      <alignment horizontal="center" vertical="center" wrapText="1"/>
    </xf>
    <xf numFmtId="0" fontId="19" fillId="6" borderId="8" xfId="0" applyFont="1" applyFill="1" applyBorder="1" applyAlignment="1">
      <alignment horizontal="center" vertical="center"/>
    </xf>
    <xf numFmtId="0" fontId="13" fillId="5" borderId="8" xfId="0" applyFont="1" applyFill="1" applyBorder="1" applyAlignment="1">
      <alignment horizontal="center" vertical="center" wrapText="1"/>
    </xf>
    <xf numFmtId="0" fontId="13" fillId="5" borderId="8" xfId="0" applyFont="1" applyFill="1" applyBorder="1" applyAlignment="1">
      <alignment horizontal="center" vertical="center"/>
    </xf>
    <xf numFmtId="0" fontId="13" fillId="0" borderId="8" xfId="0" applyFont="1" applyBorder="1" applyAlignment="1">
      <alignment horizontal="center" vertical="center" wrapText="1"/>
    </xf>
    <xf numFmtId="0" fontId="13" fillId="0" borderId="8" xfId="0" applyFont="1" applyBorder="1" applyAlignment="1">
      <alignment horizontal="center" vertical="center"/>
    </xf>
    <xf numFmtId="0" fontId="1" fillId="5" borderId="8" xfId="0" applyFont="1" applyFill="1" applyBorder="1" applyAlignment="1">
      <alignment horizontal="center" vertical="center" wrapText="1"/>
    </xf>
    <xf numFmtId="0" fontId="19" fillId="0" borderId="5" xfId="0" applyFont="1" applyBorder="1" applyAlignment="1">
      <alignment horizontal="center" vertical="center" wrapText="1"/>
    </xf>
    <xf numFmtId="0" fontId="19" fillId="0" borderId="7" xfId="0" applyFont="1" applyBorder="1" applyAlignment="1">
      <alignment horizontal="center" vertical="center" wrapText="1"/>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left" vertical="center" wrapText="1"/>
    </xf>
    <xf numFmtId="0" fontId="1" fillId="0" borderId="6" xfId="0" applyFont="1" applyBorder="1" applyAlignment="1">
      <alignment horizontal="center" vertical="center" wrapText="1"/>
    </xf>
    <xf numFmtId="0" fontId="36" fillId="0" borderId="1" xfId="0" applyFont="1" applyBorder="1" applyAlignment="1">
      <alignment horizontal="center" vertical="center" wrapText="1"/>
    </xf>
    <xf numFmtId="1" fontId="9" fillId="0" borderId="8" xfId="4" applyNumberFormat="1" applyFont="1" applyFill="1" applyBorder="1" applyAlignment="1">
      <alignment vertical="center"/>
    </xf>
    <xf numFmtId="164" fontId="9" fillId="0" borderId="8" xfId="4" applyNumberFormat="1" applyFont="1" applyFill="1" applyBorder="1" applyAlignment="1">
      <alignment vertical="center"/>
    </xf>
    <xf numFmtId="164" fontId="12" fillId="0" borderId="8" xfId="4" applyNumberFormat="1" applyFont="1" applyFill="1" applyBorder="1" applyAlignment="1">
      <alignment vertical="center"/>
    </xf>
    <xf numFmtId="3" fontId="12" fillId="0" borderId="8" xfId="0" applyNumberFormat="1" applyFont="1" applyFill="1" applyBorder="1" applyAlignment="1">
      <alignment vertical="center" wrapText="1"/>
    </xf>
    <xf numFmtId="0" fontId="9" fillId="0" borderId="8" xfId="0" applyFont="1" applyFill="1" applyBorder="1" applyAlignment="1">
      <alignment vertical="center"/>
    </xf>
    <xf numFmtId="3" fontId="9" fillId="0" borderId="8" xfId="4" applyNumberFormat="1" applyFont="1" applyFill="1" applyBorder="1" applyAlignment="1">
      <alignment vertical="center"/>
    </xf>
    <xf numFmtId="9" fontId="9" fillId="0" borderId="8" xfId="4" applyFont="1" applyFill="1" applyBorder="1" applyAlignment="1">
      <alignment vertical="center"/>
    </xf>
    <xf numFmtId="9" fontId="9" fillId="0" borderId="8" xfId="4" applyNumberFormat="1" applyFont="1" applyFill="1" applyBorder="1" applyAlignment="1">
      <alignment vertical="center"/>
    </xf>
    <xf numFmtId="0" fontId="9" fillId="0" borderId="8" xfId="4" applyNumberFormat="1" applyFont="1" applyFill="1" applyBorder="1" applyAlignment="1">
      <alignment vertical="center"/>
    </xf>
    <xf numFmtId="9" fontId="0" fillId="0" borderId="8" xfId="0" applyNumberFormat="1" applyFill="1" applyBorder="1" applyAlignment="1">
      <alignment vertical="center"/>
    </xf>
    <xf numFmtId="0" fontId="4" fillId="0" borderId="8" xfId="0" applyFont="1" applyBorder="1" applyAlignment="1">
      <alignment vertical="center"/>
    </xf>
    <xf numFmtId="3" fontId="4" fillId="0" borderId="8" xfId="0" applyNumberFormat="1" applyFont="1" applyBorder="1" applyAlignment="1">
      <alignment vertical="center"/>
    </xf>
    <xf numFmtId="0" fontId="23" fillId="0" borderId="0" xfId="0" applyFont="1" applyAlignment="1">
      <alignment horizontal="right" vertical="center"/>
    </xf>
  </cellXfs>
  <cellStyles count="6">
    <cellStyle name="Normal" xfId="0" builtinId="0"/>
    <cellStyle name="Normal 2" xfId="1"/>
    <cellStyle name="Normal 3" xfId="3"/>
    <cellStyle name="Percentagem" xfId="4" builtinId="5"/>
    <cellStyle name="Standard 2 2" xfId="5"/>
    <cellStyle name="Vírgula 2" xfId="2"/>
  </cellStyles>
  <dxfs count="0"/>
  <tableStyles count="0" defaultTableStyle="TableStyleMedium2" defaultPivotStyle="PivotStyleLight16"/>
  <colors>
    <mruColors>
      <color rgb="FFF4F7ED"/>
      <color rgb="FFEDF7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o Office">
  <a:themeElements>
    <a:clrScheme name="Azul Quente">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R31"/>
  <sheetViews>
    <sheetView tabSelected="1" workbookViewId="0"/>
  </sheetViews>
  <sheetFormatPr defaultRowHeight="15" x14ac:dyDescent="0.25"/>
  <cols>
    <col min="1" max="1" width="7.7109375" style="13" customWidth="1"/>
    <col min="2" max="2" width="7.28515625" style="13" customWidth="1"/>
    <col min="3" max="3" width="7.42578125" style="13" customWidth="1"/>
    <col min="4" max="4" width="9.42578125" style="13" customWidth="1"/>
    <col min="5" max="5" width="68.140625" style="13" customWidth="1"/>
    <col min="6" max="6" width="10.85546875" style="13" customWidth="1"/>
    <col min="7" max="7" width="16.140625" style="13" hidden="1" customWidth="1"/>
    <col min="8" max="8" width="10" style="13" customWidth="1"/>
    <col min="9" max="9" width="12.7109375" style="13" customWidth="1"/>
    <col min="10" max="10" width="11.85546875" style="13" customWidth="1"/>
    <col min="11" max="17" width="9.42578125" style="77" customWidth="1"/>
    <col min="18" max="18" width="9.42578125" style="13" customWidth="1"/>
    <col min="19" max="19" width="3.42578125" style="13" customWidth="1"/>
    <col min="20" max="16384" width="9.140625" style="13"/>
  </cols>
  <sheetData>
    <row r="1" spans="1:18" ht="30" customHeight="1" x14ac:dyDescent="0.25">
      <c r="A1" s="76" t="s">
        <v>0</v>
      </c>
    </row>
    <row r="2" spans="1:18" ht="30" customHeight="1" x14ac:dyDescent="0.25">
      <c r="A2" s="78" t="s">
        <v>636</v>
      </c>
    </row>
    <row r="3" spans="1:18" ht="9" customHeight="1" x14ac:dyDescent="0.25">
      <c r="D3" s="78"/>
    </row>
    <row r="4" spans="1:18" s="79" customFormat="1" ht="33" customHeight="1" x14ac:dyDescent="0.25">
      <c r="A4" s="191" t="s">
        <v>20</v>
      </c>
      <c r="B4" s="191" t="s">
        <v>118</v>
      </c>
      <c r="C4" s="191" t="s">
        <v>401</v>
      </c>
      <c r="D4" s="191" t="s">
        <v>11</v>
      </c>
      <c r="E4" s="192" t="s">
        <v>1</v>
      </c>
      <c r="F4" s="191" t="s">
        <v>73</v>
      </c>
      <c r="G4" s="191" t="s">
        <v>412</v>
      </c>
      <c r="H4" s="191" t="s">
        <v>3</v>
      </c>
      <c r="I4" s="191" t="s">
        <v>4</v>
      </c>
      <c r="J4" s="191" t="s">
        <v>5</v>
      </c>
      <c r="K4" s="193">
        <v>2017</v>
      </c>
      <c r="L4" s="193"/>
      <c r="M4" s="191">
        <v>2016</v>
      </c>
      <c r="N4" s="191"/>
      <c r="O4" s="191">
        <v>2015</v>
      </c>
      <c r="P4" s="191"/>
      <c r="Q4" s="191">
        <v>2014</v>
      </c>
      <c r="R4" s="191"/>
    </row>
    <row r="5" spans="1:18" s="79" customFormat="1" ht="21" customHeight="1" x14ac:dyDescent="0.25">
      <c r="A5" s="191"/>
      <c r="B5" s="191"/>
      <c r="C5" s="191"/>
      <c r="D5" s="191"/>
      <c r="E5" s="192"/>
      <c r="F5" s="191"/>
      <c r="G5" s="191"/>
      <c r="H5" s="191"/>
      <c r="I5" s="191"/>
      <c r="J5" s="191"/>
      <c r="K5" s="102" t="s">
        <v>40</v>
      </c>
      <c r="L5" s="102" t="s">
        <v>416</v>
      </c>
      <c r="M5" s="110" t="s">
        <v>40</v>
      </c>
      <c r="N5" s="110" t="s">
        <v>416</v>
      </c>
      <c r="O5" s="110" t="s">
        <v>40</v>
      </c>
      <c r="P5" s="110" t="s">
        <v>416</v>
      </c>
      <c r="Q5" s="110" t="s">
        <v>40</v>
      </c>
      <c r="R5" s="110" t="s">
        <v>416</v>
      </c>
    </row>
    <row r="6" spans="1:18" ht="25.5" x14ac:dyDescent="0.25">
      <c r="A6" s="166">
        <v>1</v>
      </c>
      <c r="B6" s="166" t="s">
        <v>119</v>
      </c>
      <c r="C6" s="166" t="s">
        <v>120</v>
      </c>
      <c r="D6" s="167" t="s">
        <v>121</v>
      </c>
      <c r="E6" s="113" t="s">
        <v>122</v>
      </c>
      <c r="F6" s="112" t="s">
        <v>123</v>
      </c>
      <c r="G6" s="112" t="s">
        <v>124</v>
      </c>
      <c r="H6" s="112">
        <v>0.55100000000000005</v>
      </c>
      <c r="I6" s="112" t="s">
        <v>125</v>
      </c>
      <c r="J6" s="112" t="s">
        <v>126</v>
      </c>
      <c r="K6" s="250">
        <v>0</v>
      </c>
      <c r="L6" s="168"/>
      <c r="M6" s="250">
        <v>0</v>
      </c>
      <c r="N6" s="168"/>
      <c r="O6" s="250">
        <v>0</v>
      </c>
      <c r="P6" s="168"/>
      <c r="Q6" s="250">
        <v>0</v>
      </c>
      <c r="R6" s="168"/>
    </row>
    <row r="7" spans="1:18" ht="25.5" x14ac:dyDescent="0.25">
      <c r="A7" s="166">
        <v>1</v>
      </c>
      <c r="B7" s="166" t="s">
        <v>127</v>
      </c>
      <c r="C7" s="166" t="s">
        <v>128</v>
      </c>
      <c r="D7" s="167" t="s">
        <v>129</v>
      </c>
      <c r="E7" s="113" t="s">
        <v>130</v>
      </c>
      <c r="F7" s="112" t="s">
        <v>131</v>
      </c>
      <c r="G7" s="112" t="s">
        <v>124</v>
      </c>
      <c r="H7" s="112">
        <v>2</v>
      </c>
      <c r="I7" s="112" t="s">
        <v>132</v>
      </c>
      <c r="J7" s="112" t="s">
        <v>133</v>
      </c>
      <c r="K7" s="250">
        <v>0</v>
      </c>
      <c r="L7" s="168"/>
      <c r="M7" s="250">
        <v>0</v>
      </c>
      <c r="N7" s="168"/>
      <c r="O7" s="251">
        <v>2.5000000000000001E-2</v>
      </c>
      <c r="P7" s="168"/>
      <c r="Q7" s="251">
        <v>2.1999999999999999E-2</v>
      </c>
      <c r="R7" s="168"/>
    </row>
    <row r="8" spans="1:18" ht="25.5" x14ac:dyDescent="0.25">
      <c r="A8" s="166">
        <v>1</v>
      </c>
      <c r="B8" s="166" t="s">
        <v>127</v>
      </c>
      <c r="C8" s="166" t="s">
        <v>134</v>
      </c>
      <c r="D8" s="167" t="s">
        <v>135</v>
      </c>
      <c r="E8" s="113" t="s">
        <v>136</v>
      </c>
      <c r="F8" s="112" t="s">
        <v>131</v>
      </c>
      <c r="G8" s="112" t="s">
        <v>124</v>
      </c>
      <c r="H8" s="112">
        <v>0.33</v>
      </c>
      <c r="I8" s="112">
        <v>2012</v>
      </c>
      <c r="J8" s="112" t="s">
        <v>137</v>
      </c>
      <c r="K8" s="250">
        <v>0</v>
      </c>
      <c r="L8" s="168"/>
      <c r="M8" s="149">
        <v>4.4999999999999997E-3</v>
      </c>
      <c r="N8" s="168"/>
      <c r="O8" s="149">
        <v>4.0000000000000001E-3</v>
      </c>
      <c r="P8" s="168"/>
      <c r="Q8" s="149">
        <v>4.8999999999999998E-3</v>
      </c>
      <c r="R8" s="168"/>
    </row>
    <row r="9" spans="1:18" ht="38.25" x14ac:dyDescent="0.25">
      <c r="A9" s="166">
        <v>1</v>
      </c>
      <c r="B9" s="166" t="s">
        <v>127</v>
      </c>
      <c r="C9" s="166" t="s">
        <v>138</v>
      </c>
      <c r="D9" s="167" t="s">
        <v>139</v>
      </c>
      <c r="E9" s="113" t="s">
        <v>140</v>
      </c>
      <c r="F9" s="112" t="s">
        <v>131</v>
      </c>
      <c r="G9" s="112" t="s">
        <v>124</v>
      </c>
      <c r="H9" s="112">
        <v>10</v>
      </c>
      <c r="I9" s="112">
        <v>2010</v>
      </c>
      <c r="J9" s="112" t="s">
        <v>141</v>
      </c>
      <c r="K9" s="168">
        <v>0</v>
      </c>
      <c r="L9" s="168"/>
      <c r="M9" s="168">
        <v>0</v>
      </c>
      <c r="N9" s="168"/>
      <c r="O9" s="251">
        <v>0.17299999999999999</v>
      </c>
      <c r="P9" s="168"/>
      <c r="Q9" s="251">
        <v>0.17299999999999999</v>
      </c>
      <c r="R9" s="168"/>
    </row>
    <row r="10" spans="1:18" ht="38.25" x14ac:dyDescent="0.25">
      <c r="A10" s="166">
        <v>1</v>
      </c>
      <c r="B10" s="166" t="s">
        <v>127</v>
      </c>
      <c r="C10" s="166" t="s">
        <v>142</v>
      </c>
      <c r="D10" s="167" t="s">
        <v>143</v>
      </c>
      <c r="E10" s="113" t="s">
        <v>144</v>
      </c>
      <c r="F10" s="112" t="s">
        <v>131</v>
      </c>
      <c r="G10" s="112" t="s">
        <v>124</v>
      </c>
      <c r="H10" s="112">
        <v>8.6999999999999993</v>
      </c>
      <c r="I10" s="112">
        <v>2010</v>
      </c>
      <c r="J10" s="112" t="s">
        <v>145</v>
      </c>
      <c r="K10" s="168">
        <v>0</v>
      </c>
      <c r="L10" s="168"/>
      <c r="M10" s="168">
        <v>0</v>
      </c>
      <c r="N10" s="168"/>
      <c r="O10" s="251">
        <v>6.5000000000000002E-2</v>
      </c>
      <c r="P10" s="168"/>
      <c r="Q10" s="251">
        <v>6.5000000000000002E-2</v>
      </c>
      <c r="R10" s="168"/>
    </row>
    <row r="11" spans="1:18" ht="25.5" x14ac:dyDescent="0.25">
      <c r="A11" s="166">
        <v>2</v>
      </c>
      <c r="B11" s="166" t="s">
        <v>146</v>
      </c>
      <c r="C11" s="166" t="s">
        <v>147</v>
      </c>
      <c r="D11" s="167" t="s">
        <v>148</v>
      </c>
      <c r="E11" s="113" t="s">
        <v>149</v>
      </c>
      <c r="F11" s="112" t="s">
        <v>131</v>
      </c>
      <c r="G11" s="112" t="s">
        <v>124</v>
      </c>
      <c r="H11" s="112">
        <v>2.9</v>
      </c>
      <c r="I11" s="112" t="s">
        <v>132</v>
      </c>
      <c r="J11" s="112" t="s">
        <v>150</v>
      </c>
      <c r="K11" s="168">
        <v>0</v>
      </c>
      <c r="L11" s="168"/>
      <c r="M11" s="252">
        <v>1.4999999999999999E-2</v>
      </c>
      <c r="N11" s="168"/>
      <c r="O11" s="252">
        <v>1.2E-2</v>
      </c>
      <c r="P11" s="169"/>
      <c r="Q11" s="252">
        <v>1.2E-2</v>
      </c>
      <c r="R11" s="169"/>
    </row>
    <row r="12" spans="1:18" ht="25.5" x14ac:dyDescent="0.25">
      <c r="A12" s="166">
        <v>2</v>
      </c>
      <c r="B12" s="166" t="s">
        <v>151</v>
      </c>
      <c r="C12" s="166" t="s">
        <v>152</v>
      </c>
      <c r="D12" s="167" t="s">
        <v>153</v>
      </c>
      <c r="E12" s="113" t="s">
        <v>154</v>
      </c>
      <c r="F12" s="112" t="s">
        <v>131</v>
      </c>
      <c r="G12" s="112" t="s">
        <v>124</v>
      </c>
      <c r="H12" s="112">
        <v>15.6</v>
      </c>
      <c r="I12" s="112">
        <v>2012</v>
      </c>
      <c r="J12" s="112" t="s">
        <v>155</v>
      </c>
      <c r="K12" s="168">
        <v>0</v>
      </c>
      <c r="L12" s="168"/>
      <c r="M12" s="251">
        <v>0.153</v>
      </c>
      <c r="N12" s="168"/>
      <c r="O12" s="251">
        <v>0.154</v>
      </c>
      <c r="P12" s="168"/>
      <c r="Q12" s="251">
        <v>0.159</v>
      </c>
      <c r="R12" s="168"/>
    </row>
    <row r="13" spans="1:18" ht="25.5" x14ac:dyDescent="0.25">
      <c r="A13" s="166">
        <v>2</v>
      </c>
      <c r="B13" s="166" t="s">
        <v>156</v>
      </c>
      <c r="C13" s="166" t="s">
        <v>157</v>
      </c>
      <c r="D13" s="167" t="s">
        <v>158</v>
      </c>
      <c r="E13" s="113" t="s">
        <v>159</v>
      </c>
      <c r="F13" s="112" t="s">
        <v>131</v>
      </c>
      <c r="G13" s="112" t="s">
        <v>124</v>
      </c>
      <c r="H13" s="112">
        <v>53</v>
      </c>
      <c r="I13" s="112">
        <v>2010</v>
      </c>
      <c r="J13" s="112" t="s">
        <v>160</v>
      </c>
      <c r="K13" s="168">
        <v>0</v>
      </c>
      <c r="L13" s="168"/>
      <c r="M13" s="168">
        <v>0</v>
      </c>
      <c r="N13" s="168"/>
      <c r="O13" s="251">
        <v>0.49199999999999999</v>
      </c>
      <c r="P13" s="168"/>
      <c r="Q13" s="251">
        <v>0.49199999999999999</v>
      </c>
      <c r="R13" s="168"/>
    </row>
    <row r="14" spans="1:18" ht="25.5" x14ac:dyDescent="0.25">
      <c r="A14" s="166">
        <v>3</v>
      </c>
      <c r="B14" s="166" t="s">
        <v>161</v>
      </c>
      <c r="C14" s="166" t="s">
        <v>162</v>
      </c>
      <c r="D14" s="167" t="s">
        <v>163</v>
      </c>
      <c r="E14" s="113" t="s">
        <v>164</v>
      </c>
      <c r="F14" s="112" t="s">
        <v>165</v>
      </c>
      <c r="G14" s="112" t="s">
        <v>124</v>
      </c>
      <c r="H14" s="170">
        <v>422543</v>
      </c>
      <c r="I14" s="112">
        <v>2012</v>
      </c>
      <c r="J14" s="170">
        <v>411362</v>
      </c>
      <c r="K14" s="168">
        <v>0</v>
      </c>
      <c r="L14" s="168"/>
      <c r="M14" s="168">
        <v>0</v>
      </c>
      <c r="N14" s="168"/>
      <c r="O14" s="168">
        <v>0</v>
      </c>
      <c r="P14" s="168"/>
      <c r="Q14" s="168">
        <v>0</v>
      </c>
      <c r="R14" s="168"/>
    </row>
    <row r="15" spans="1:18" ht="25.5" x14ac:dyDescent="0.25">
      <c r="A15" s="166">
        <v>3</v>
      </c>
      <c r="B15" s="166" t="s">
        <v>166</v>
      </c>
      <c r="C15" s="166" t="s">
        <v>167</v>
      </c>
      <c r="D15" s="167" t="s">
        <v>168</v>
      </c>
      <c r="E15" s="113" t="s">
        <v>169</v>
      </c>
      <c r="F15" s="112" t="s">
        <v>165</v>
      </c>
      <c r="G15" s="112" t="s">
        <v>124</v>
      </c>
      <c r="H15" s="170">
        <v>235365</v>
      </c>
      <c r="I15" s="112">
        <v>2010</v>
      </c>
      <c r="J15" s="170">
        <v>164756</v>
      </c>
      <c r="K15" s="168">
        <v>0</v>
      </c>
      <c r="L15" s="168"/>
      <c r="M15" s="253">
        <v>163242</v>
      </c>
      <c r="N15" s="168"/>
      <c r="O15" s="253">
        <v>172808</v>
      </c>
      <c r="P15" s="168"/>
      <c r="Q15" s="253">
        <v>168160</v>
      </c>
      <c r="R15" s="168"/>
    </row>
    <row r="16" spans="1:18" ht="25.5" x14ac:dyDescent="0.25">
      <c r="A16" s="166">
        <v>3</v>
      </c>
      <c r="B16" s="166" t="s">
        <v>166</v>
      </c>
      <c r="C16" s="166" t="s">
        <v>170</v>
      </c>
      <c r="D16" s="167" t="s">
        <v>171</v>
      </c>
      <c r="E16" s="113" t="s">
        <v>172</v>
      </c>
      <c r="F16" s="112" t="s">
        <v>131</v>
      </c>
      <c r="G16" s="112" t="s">
        <v>124</v>
      </c>
      <c r="H16" s="112">
        <v>5.39</v>
      </c>
      <c r="I16" s="112">
        <v>2012</v>
      </c>
      <c r="J16" s="112">
        <v>15</v>
      </c>
      <c r="K16" s="168">
        <v>0</v>
      </c>
      <c r="L16" s="168"/>
      <c r="M16" s="251">
        <v>2.0799999999999999E-2</v>
      </c>
      <c r="N16" s="168"/>
      <c r="O16" s="251">
        <v>1.6500000000000001E-2</v>
      </c>
      <c r="P16" s="168"/>
      <c r="Q16" s="251">
        <v>1.52E-2</v>
      </c>
      <c r="R16" s="168"/>
    </row>
    <row r="17" spans="1:18" ht="25.5" x14ac:dyDescent="0.25">
      <c r="A17" s="166">
        <v>3</v>
      </c>
      <c r="B17" s="166" t="s">
        <v>173</v>
      </c>
      <c r="C17" s="166" t="s">
        <v>174</v>
      </c>
      <c r="D17" s="167" t="s">
        <v>175</v>
      </c>
      <c r="E17" s="113" t="s">
        <v>176</v>
      </c>
      <c r="F17" s="112" t="s">
        <v>177</v>
      </c>
      <c r="G17" s="112" t="s">
        <v>124</v>
      </c>
      <c r="H17" s="170">
        <v>5830000</v>
      </c>
      <c r="I17" s="112">
        <v>2011</v>
      </c>
      <c r="J17" s="170">
        <v>4960000</v>
      </c>
      <c r="K17" s="254">
        <v>0</v>
      </c>
      <c r="L17" s="168"/>
      <c r="M17" s="254">
        <v>0</v>
      </c>
      <c r="N17" s="168"/>
      <c r="O17" s="253">
        <v>4996718</v>
      </c>
      <c r="P17" s="168"/>
      <c r="Q17" s="168">
        <v>0</v>
      </c>
      <c r="R17" s="168"/>
    </row>
    <row r="18" spans="1:18" ht="25.5" x14ac:dyDescent="0.25">
      <c r="A18" s="166">
        <v>4</v>
      </c>
      <c r="B18" s="166" t="s">
        <v>178</v>
      </c>
      <c r="C18" s="166" t="s">
        <v>179</v>
      </c>
      <c r="D18" s="167" t="s">
        <v>180</v>
      </c>
      <c r="E18" s="113" t="s">
        <v>181</v>
      </c>
      <c r="F18" s="112" t="s">
        <v>182</v>
      </c>
      <c r="G18" s="112" t="s">
        <v>124</v>
      </c>
      <c r="H18" s="170">
        <v>4652</v>
      </c>
      <c r="I18" s="112" t="s">
        <v>183</v>
      </c>
      <c r="J18" s="170" t="s">
        <v>184</v>
      </c>
      <c r="K18" s="255">
        <v>6806</v>
      </c>
      <c r="L18" s="168"/>
      <c r="M18" s="255">
        <v>6129</v>
      </c>
      <c r="N18" s="168"/>
      <c r="O18" s="255">
        <v>5456</v>
      </c>
      <c r="P18" s="168"/>
      <c r="Q18" s="255">
        <v>4935</v>
      </c>
      <c r="R18" s="168"/>
    </row>
    <row r="19" spans="1:18" ht="25.5" x14ac:dyDescent="0.25">
      <c r="A19" s="166">
        <v>4</v>
      </c>
      <c r="B19" s="166" t="s">
        <v>185</v>
      </c>
      <c r="C19" s="166" t="s">
        <v>186</v>
      </c>
      <c r="D19" s="167" t="s">
        <v>187</v>
      </c>
      <c r="E19" s="113" t="s">
        <v>188</v>
      </c>
      <c r="F19" s="112" t="s">
        <v>189</v>
      </c>
      <c r="G19" s="112" t="s">
        <v>124</v>
      </c>
      <c r="H19" s="112"/>
      <c r="I19" s="112"/>
      <c r="J19" s="112" t="s">
        <v>190</v>
      </c>
      <c r="K19" s="168">
        <v>0</v>
      </c>
      <c r="L19" s="168"/>
      <c r="M19" s="168">
        <v>0</v>
      </c>
      <c r="N19" s="168"/>
      <c r="O19" s="168">
        <v>0</v>
      </c>
      <c r="P19" s="168"/>
      <c r="Q19" s="168">
        <v>0</v>
      </c>
      <c r="R19" s="168"/>
    </row>
    <row r="20" spans="1:18" ht="25.5" x14ac:dyDescent="0.25">
      <c r="A20" s="166">
        <v>5</v>
      </c>
      <c r="B20" s="166" t="s">
        <v>173</v>
      </c>
      <c r="C20" s="166" t="s">
        <v>191</v>
      </c>
      <c r="D20" s="167" t="s">
        <v>175</v>
      </c>
      <c r="E20" s="113" t="s">
        <v>176</v>
      </c>
      <c r="F20" s="112" t="s">
        <v>177</v>
      </c>
      <c r="G20" s="112" t="s">
        <v>124</v>
      </c>
      <c r="H20" s="170">
        <v>5830000</v>
      </c>
      <c r="I20" s="112">
        <v>2011</v>
      </c>
      <c r="J20" s="170">
        <v>4960000</v>
      </c>
      <c r="K20" s="168">
        <v>0</v>
      </c>
      <c r="L20" s="168"/>
      <c r="M20" s="168">
        <v>0</v>
      </c>
      <c r="N20" s="168"/>
      <c r="O20" s="253">
        <v>4996718</v>
      </c>
      <c r="P20" s="168"/>
      <c r="Q20" s="168">
        <v>0</v>
      </c>
      <c r="R20" s="168"/>
    </row>
    <row r="21" spans="1:18" ht="25.5" x14ac:dyDescent="0.25">
      <c r="A21" s="166">
        <v>5</v>
      </c>
      <c r="B21" s="166" t="s">
        <v>185</v>
      </c>
      <c r="C21" s="166" t="s">
        <v>192</v>
      </c>
      <c r="D21" s="167" t="s">
        <v>187</v>
      </c>
      <c r="E21" s="113" t="s">
        <v>188</v>
      </c>
      <c r="F21" s="112" t="s">
        <v>189</v>
      </c>
      <c r="G21" s="112" t="s">
        <v>124</v>
      </c>
      <c r="H21" s="112"/>
      <c r="I21" s="112"/>
      <c r="J21" s="112" t="s">
        <v>190</v>
      </c>
      <c r="K21" s="254">
        <v>0</v>
      </c>
      <c r="L21" s="168"/>
      <c r="M21" s="254">
        <v>0</v>
      </c>
      <c r="N21" s="168"/>
      <c r="O21" s="254">
        <v>0</v>
      </c>
      <c r="P21" s="168"/>
      <c r="Q21" s="254">
        <v>0</v>
      </c>
      <c r="R21" s="168"/>
    </row>
    <row r="22" spans="1:18" ht="25.5" x14ac:dyDescent="0.25">
      <c r="A22" s="166">
        <v>5</v>
      </c>
      <c r="B22" s="166" t="s">
        <v>193</v>
      </c>
      <c r="C22" s="166" t="s">
        <v>194</v>
      </c>
      <c r="D22" s="167" t="s">
        <v>195</v>
      </c>
      <c r="E22" s="113" t="s">
        <v>196</v>
      </c>
      <c r="F22" s="112" t="s">
        <v>189</v>
      </c>
      <c r="G22" s="112" t="s">
        <v>124</v>
      </c>
      <c r="H22" s="112"/>
      <c r="I22" s="112"/>
      <c r="J22" s="112" t="s">
        <v>190</v>
      </c>
      <c r="K22" s="254">
        <v>0</v>
      </c>
      <c r="L22" s="168"/>
      <c r="M22" s="254">
        <v>0</v>
      </c>
      <c r="N22" s="168"/>
      <c r="O22" s="254">
        <v>0</v>
      </c>
      <c r="P22" s="168"/>
      <c r="Q22" s="254">
        <v>0</v>
      </c>
      <c r="R22" s="168"/>
    </row>
    <row r="23" spans="1:18" ht="25.5" x14ac:dyDescent="0.25">
      <c r="A23" s="166">
        <v>6</v>
      </c>
      <c r="B23" s="166" t="s">
        <v>197</v>
      </c>
      <c r="C23" s="166" t="s">
        <v>198</v>
      </c>
      <c r="D23" s="167" t="s">
        <v>199</v>
      </c>
      <c r="E23" s="113" t="s">
        <v>200</v>
      </c>
      <c r="F23" s="112" t="s">
        <v>201</v>
      </c>
      <c r="G23" s="112" t="s">
        <v>124</v>
      </c>
      <c r="H23" s="112">
        <v>270</v>
      </c>
      <c r="I23" s="112">
        <v>2013</v>
      </c>
      <c r="J23" s="170">
        <v>1260</v>
      </c>
      <c r="K23" s="254">
        <v>0</v>
      </c>
      <c r="L23" s="168"/>
      <c r="M23" s="254">
        <v>0</v>
      </c>
      <c r="N23" s="168"/>
      <c r="O23" s="254">
        <v>0</v>
      </c>
      <c r="P23" s="168"/>
      <c r="Q23" s="254">
        <v>0</v>
      </c>
      <c r="R23" s="168"/>
    </row>
    <row r="24" spans="1:18" ht="25.5" x14ac:dyDescent="0.25">
      <c r="A24" s="166">
        <v>6</v>
      </c>
      <c r="B24" s="166" t="s">
        <v>202</v>
      </c>
      <c r="C24" s="166" t="s">
        <v>203</v>
      </c>
      <c r="D24" s="167" t="s">
        <v>204</v>
      </c>
      <c r="E24" s="167" t="s">
        <v>205</v>
      </c>
      <c r="F24" s="112" t="s">
        <v>206</v>
      </c>
      <c r="G24" s="112" t="s">
        <v>124</v>
      </c>
      <c r="H24" s="112">
        <v>0.9</v>
      </c>
      <c r="I24" s="112" t="s">
        <v>207</v>
      </c>
      <c r="J24" s="112">
        <v>1.9</v>
      </c>
      <c r="K24" s="254">
        <v>0</v>
      </c>
      <c r="L24" s="168"/>
      <c r="M24" s="254">
        <v>0</v>
      </c>
      <c r="N24" s="168"/>
      <c r="O24" s="254">
        <v>0</v>
      </c>
      <c r="P24" s="168"/>
      <c r="Q24" s="254">
        <v>0</v>
      </c>
      <c r="R24" s="168"/>
    </row>
    <row r="25" spans="1:18" ht="25.5" x14ac:dyDescent="0.25">
      <c r="A25" s="166">
        <v>7</v>
      </c>
      <c r="B25" s="166" t="s">
        <v>208</v>
      </c>
      <c r="C25" s="166" t="s">
        <v>209</v>
      </c>
      <c r="D25" s="167" t="s">
        <v>210</v>
      </c>
      <c r="E25" s="167" t="s">
        <v>211</v>
      </c>
      <c r="F25" s="112" t="s">
        <v>131</v>
      </c>
      <c r="G25" s="112" t="s">
        <v>124</v>
      </c>
      <c r="H25" s="171">
        <v>0.61199999999999999</v>
      </c>
      <c r="I25" s="112">
        <v>2013</v>
      </c>
      <c r="J25" s="171">
        <v>0.9</v>
      </c>
      <c r="K25" s="256">
        <v>0.74</v>
      </c>
      <c r="L25" s="168"/>
      <c r="M25" s="256">
        <v>0.74</v>
      </c>
      <c r="N25" s="168"/>
      <c r="O25" s="256">
        <v>0.71</v>
      </c>
      <c r="P25" s="168"/>
      <c r="Q25" s="256">
        <v>0.66</v>
      </c>
      <c r="R25" s="168"/>
    </row>
    <row r="26" spans="1:18" ht="25.5" x14ac:dyDescent="0.25">
      <c r="A26" s="166">
        <v>7</v>
      </c>
      <c r="B26" s="166" t="s">
        <v>212</v>
      </c>
      <c r="C26" s="166" t="s">
        <v>213</v>
      </c>
      <c r="D26" s="167" t="s">
        <v>214</v>
      </c>
      <c r="E26" s="167" t="s">
        <v>205</v>
      </c>
      <c r="F26" s="112" t="s">
        <v>201</v>
      </c>
      <c r="G26" s="112" t="s">
        <v>124</v>
      </c>
      <c r="H26" s="172">
        <v>0.8</v>
      </c>
      <c r="I26" s="112" t="s">
        <v>207</v>
      </c>
      <c r="J26" s="112">
        <v>1.4</v>
      </c>
      <c r="K26" s="254">
        <v>0</v>
      </c>
      <c r="L26" s="168"/>
      <c r="M26" s="254">
        <v>0</v>
      </c>
      <c r="N26" s="168"/>
      <c r="O26" s="254">
        <v>0</v>
      </c>
      <c r="P26" s="168"/>
      <c r="Q26" s="254">
        <v>0</v>
      </c>
      <c r="R26" s="168"/>
    </row>
    <row r="27" spans="1:18" ht="25.5" x14ac:dyDescent="0.25">
      <c r="A27" s="166">
        <v>8</v>
      </c>
      <c r="B27" s="166" t="s">
        <v>215</v>
      </c>
      <c r="C27" s="166" t="s">
        <v>216</v>
      </c>
      <c r="D27" s="167" t="s">
        <v>217</v>
      </c>
      <c r="E27" s="113" t="s">
        <v>218</v>
      </c>
      <c r="F27" s="112" t="s">
        <v>131</v>
      </c>
      <c r="G27" s="112" t="s">
        <v>124</v>
      </c>
      <c r="H27" s="171">
        <v>0.82</v>
      </c>
      <c r="I27" s="112">
        <v>2013</v>
      </c>
      <c r="J27" s="171">
        <v>0.92</v>
      </c>
      <c r="K27" s="257">
        <v>0.86</v>
      </c>
      <c r="L27" s="168"/>
      <c r="M27" s="257">
        <v>0.82</v>
      </c>
      <c r="N27" s="168"/>
      <c r="O27" s="254">
        <v>0</v>
      </c>
      <c r="P27" s="168"/>
      <c r="Q27" s="254">
        <v>0</v>
      </c>
      <c r="R27" s="168"/>
    </row>
    <row r="28" spans="1:18" ht="38.25" x14ac:dyDescent="0.25">
      <c r="A28" s="166">
        <v>9</v>
      </c>
      <c r="B28" s="166" t="s">
        <v>219</v>
      </c>
      <c r="C28" s="166" t="s">
        <v>220</v>
      </c>
      <c r="D28" s="167" t="s">
        <v>221</v>
      </c>
      <c r="E28" s="113" t="s">
        <v>222</v>
      </c>
      <c r="F28" s="112" t="s">
        <v>131</v>
      </c>
      <c r="G28" s="112" t="s">
        <v>124</v>
      </c>
      <c r="H28" s="172">
        <v>19.7</v>
      </c>
      <c r="I28" s="112">
        <v>2013</v>
      </c>
      <c r="J28" s="112" t="s">
        <v>223</v>
      </c>
      <c r="K28" s="251">
        <v>0.23499999999999999</v>
      </c>
      <c r="L28" s="168"/>
      <c r="M28" s="251">
        <v>0.23400000000000001</v>
      </c>
      <c r="N28" s="168"/>
      <c r="O28" s="251">
        <v>0.216</v>
      </c>
      <c r="P28" s="168"/>
      <c r="Q28" s="251">
        <v>0.21299999999999999</v>
      </c>
      <c r="R28" s="168"/>
    </row>
    <row r="29" spans="1:18" ht="25.5" x14ac:dyDescent="0.25">
      <c r="A29" s="166">
        <v>9</v>
      </c>
      <c r="B29" s="166" t="s">
        <v>219</v>
      </c>
      <c r="C29" s="166" t="s">
        <v>220</v>
      </c>
      <c r="D29" s="167" t="s">
        <v>224</v>
      </c>
      <c r="E29" s="113" t="s">
        <v>225</v>
      </c>
      <c r="F29" s="112" t="s">
        <v>131</v>
      </c>
      <c r="G29" s="112" t="s">
        <v>124</v>
      </c>
      <c r="H29" s="172">
        <v>51.2</v>
      </c>
      <c r="I29" s="112">
        <v>2012</v>
      </c>
      <c r="J29" s="112" t="s">
        <v>226</v>
      </c>
      <c r="K29" s="258">
        <v>0</v>
      </c>
      <c r="L29" s="168"/>
      <c r="M29" s="251">
        <v>0.69799999999999995</v>
      </c>
      <c r="N29" s="168"/>
      <c r="O29" s="251">
        <v>0.64</v>
      </c>
      <c r="P29" s="168"/>
      <c r="Q29" s="251">
        <v>0.55800000000000005</v>
      </c>
      <c r="R29" s="168"/>
    </row>
    <row r="30" spans="1:18" ht="25.5" x14ac:dyDescent="0.25">
      <c r="A30" s="166">
        <v>10</v>
      </c>
      <c r="B30" s="166" t="s">
        <v>227</v>
      </c>
      <c r="C30" s="166">
        <v>1</v>
      </c>
      <c r="D30" s="167" t="s">
        <v>228</v>
      </c>
      <c r="E30" s="167" t="s">
        <v>229</v>
      </c>
      <c r="F30" s="112" t="s">
        <v>131</v>
      </c>
      <c r="G30" s="112" t="s">
        <v>124</v>
      </c>
      <c r="H30" s="171">
        <v>1</v>
      </c>
      <c r="I30" s="112">
        <v>2013</v>
      </c>
      <c r="J30" s="171">
        <v>1</v>
      </c>
      <c r="K30" s="259">
        <v>1</v>
      </c>
      <c r="L30" s="168"/>
      <c r="M30" s="168"/>
      <c r="N30" s="168"/>
      <c r="O30" s="254">
        <v>0</v>
      </c>
      <c r="P30" s="168"/>
      <c r="Q30" s="254">
        <v>0</v>
      </c>
      <c r="R30" s="168"/>
    </row>
    <row r="31" spans="1:18" ht="25.5" x14ac:dyDescent="0.25">
      <c r="A31" s="166">
        <v>10</v>
      </c>
      <c r="B31" s="166" t="s">
        <v>227</v>
      </c>
      <c r="C31" s="166">
        <v>2</v>
      </c>
      <c r="D31" s="167" t="s">
        <v>230</v>
      </c>
      <c r="E31" s="167" t="s">
        <v>231</v>
      </c>
      <c r="F31" s="112" t="s">
        <v>131</v>
      </c>
      <c r="G31" s="112" t="s">
        <v>124</v>
      </c>
      <c r="H31" s="171">
        <v>1</v>
      </c>
      <c r="I31" s="112">
        <v>2013</v>
      </c>
      <c r="J31" s="171">
        <v>1</v>
      </c>
      <c r="K31" s="168"/>
      <c r="L31" s="168"/>
      <c r="M31" s="168"/>
      <c r="N31" s="168"/>
      <c r="O31" s="254">
        <v>0</v>
      </c>
      <c r="P31" s="168"/>
      <c r="Q31" s="254">
        <v>0</v>
      </c>
      <c r="R31" s="168"/>
    </row>
  </sheetData>
  <autoFilter ref="A5:R31"/>
  <mergeCells count="14">
    <mergeCell ref="O4:P4"/>
    <mergeCell ref="Q4:R4"/>
    <mergeCell ref="G4:G5"/>
    <mergeCell ref="H4:H5"/>
    <mergeCell ref="I4:I5"/>
    <mergeCell ref="J4:J5"/>
    <mergeCell ref="K4:L4"/>
    <mergeCell ref="M4:N4"/>
    <mergeCell ref="F4:F5"/>
    <mergeCell ref="A4:A5"/>
    <mergeCell ref="B4:B5"/>
    <mergeCell ref="C4:C5"/>
    <mergeCell ref="D4:D5"/>
    <mergeCell ref="E4:E5"/>
  </mergeCells>
  <printOptions horizontalCentered="1"/>
  <pageMargins left="0.23622047244094491" right="0.23622047244094491" top="0.35433070866141736" bottom="0.35433070866141736" header="0.31496062992125984" footer="0.31496062992125984"/>
  <pageSetup paperSize="8" scale="80"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M30"/>
  <sheetViews>
    <sheetView showGridLines="0" workbookViewId="0"/>
  </sheetViews>
  <sheetFormatPr defaultRowHeight="15" x14ac:dyDescent="0.25"/>
  <cols>
    <col min="1" max="1" width="9.85546875" style="11" customWidth="1"/>
    <col min="2" max="2" width="44.42578125" style="11" customWidth="1"/>
    <col min="3" max="3" width="12.28515625" style="11" customWidth="1"/>
    <col min="4" max="4" width="17.42578125" style="11" customWidth="1"/>
    <col min="5" max="5" width="16.140625" style="11" customWidth="1"/>
    <col min="6" max="13" width="15.5703125" style="11" customWidth="1"/>
    <col min="14" max="16384" width="9.140625" style="11"/>
  </cols>
  <sheetData>
    <row r="1" spans="1:13" ht="30" customHeight="1" x14ac:dyDescent="0.25">
      <c r="A1" s="5" t="s">
        <v>81</v>
      </c>
      <c r="M1" s="32" t="s">
        <v>527</v>
      </c>
    </row>
    <row r="2" spans="1:13" ht="30" customHeight="1" x14ac:dyDescent="0.25">
      <c r="A2" s="1" t="s">
        <v>526</v>
      </c>
    </row>
    <row r="3" spans="1:13" ht="15.75" customHeight="1" x14ac:dyDescent="0.25">
      <c r="A3" s="1"/>
    </row>
    <row r="4" spans="1:13" ht="40.5" customHeight="1" x14ac:dyDescent="0.25">
      <c r="A4" s="237" t="s">
        <v>20</v>
      </c>
      <c r="B4" s="238" t="s">
        <v>21</v>
      </c>
      <c r="C4" s="238" t="s">
        <v>9</v>
      </c>
      <c r="D4" s="206" t="s">
        <v>374</v>
      </c>
      <c r="E4" s="206" t="s">
        <v>22</v>
      </c>
      <c r="F4" s="237" t="s">
        <v>23</v>
      </c>
      <c r="G4" s="237" t="s">
        <v>24</v>
      </c>
      <c r="H4" s="235" t="s">
        <v>25</v>
      </c>
      <c r="I4" s="239" t="s">
        <v>399</v>
      </c>
      <c r="J4" s="235" t="s">
        <v>83</v>
      </c>
      <c r="K4" s="235" t="s">
        <v>84</v>
      </c>
      <c r="L4" s="235" t="s">
        <v>400</v>
      </c>
      <c r="M4" s="235" t="s">
        <v>38</v>
      </c>
    </row>
    <row r="5" spans="1:13" ht="45" customHeight="1" x14ac:dyDescent="0.25">
      <c r="A5" s="237"/>
      <c r="B5" s="238"/>
      <c r="C5" s="238"/>
      <c r="D5" s="206"/>
      <c r="E5" s="206"/>
      <c r="F5" s="237"/>
      <c r="G5" s="237"/>
      <c r="H5" s="235"/>
      <c r="I5" s="239"/>
      <c r="J5" s="235"/>
      <c r="K5" s="235"/>
      <c r="L5" s="235"/>
      <c r="M5" s="235"/>
    </row>
    <row r="6" spans="1:13" ht="14.25" customHeight="1" x14ac:dyDescent="0.25">
      <c r="A6" s="143" t="s">
        <v>26</v>
      </c>
      <c r="B6" s="143" t="s">
        <v>27</v>
      </c>
      <c r="C6" s="143" t="s">
        <v>28</v>
      </c>
      <c r="D6" s="143" t="s">
        <v>29</v>
      </c>
      <c r="E6" s="143" t="s">
        <v>30</v>
      </c>
      <c r="F6" s="143" t="s">
        <v>31</v>
      </c>
      <c r="G6" s="143" t="s">
        <v>32</v>
      </c>
      <c r="H6" s="143" t="s">
        <v>33</v>
      </c>
      <c r="I6" s="143" t="s">
        <v>34</v>
      </c>
      <c r="J6" s="143" t="s">
        <v>35</v>
      </c>
      <c r="K6" s="143" t="s">
        <v>36</v>
      </c>
      <c r="L6" s="143" t="s">
        <v>37</v>
      </c>
      <c r="M6" s="143" t="s">
        <v>39</v>
      </c>
    </row>
    <row r="7" spans="1:13" s="36" customFormat="1" ht="16.5" customHeight="1" x14ac:dyDescent="0.25">
      <c r="A7" s="144" t="s">
        <v>375</v>
      </c>
      <c r="B7" s="145" t="s">
        <v>376</v>
      </c>
      <c r="C7" s="146" t="s">
        <v>270</v>
      </c>
      <c r="D7" s="146" t="s">
        <v>377</v>
      </c>
      <c r="E7" s="146" t="s">
        <v>378</v>
      </c>
      <c r="F7" s="147">
        <v>528822066</v>
      </c>
      <c r="G7" s="148">
        <v>0.76169383975743554</v>
      </c>
      <c r="H7" s="147">
        <v>244599905.85999995</v>
      </c>
      <c r="I7" s="149">
        <f>+H7/F7</f>
        <v>0.46253725323935319</v>
      </c>
      <c r="J7" s="147">
        <v>208235321.72999984</v>
      </c>
      <c r="K7" s="147">
        <v>48787708.599999979</v>
      </c>
      <c r="L7" s="150">
        <f>+K7/F7</f>
        <v>9.2257323846240524E-2</v>
      </c>
      <c r="M7" s="151">
        <v>360</v>
      </c>
    </row>
    <row r="8" spans="1:13" s="36" customFormat="1" ht="16.5" customHeight="1" x14ac:dyDescent="0.25">
      <c r="A8" s="144" t="s">
        <v>379</v>
      </c>
      <c r="B8" s="145" t="s">
        <v>380</v>
      </c>
      <c r="C8" s="146" t="s">
        <v>270</v>
      </c>
      <c r="D8" s="146" t="s">
        <v>377</v>
      </c>
      <c r="E8" s="146" t="s">
        <v>378</v>
      </c>
      <c r="F8" s="147">
        <v>1591283883</v>
      </c>
      <c r="G8" s="148">
        <v>0.79327028601600003</v>
      </c>
      <c r="H8" s="147">
        <v>1448920972.450001</v>
      </c>
      <c r="I8" s="149">
        <f t="shared" ref="I8:I20" si="0">+H8/F8</f>
        <v>0.91053581823401208</v>
      </c>
      <c r="J8" s="147">
        <v>838509096.86999846</v>
      </c>
      <c r="K8" s="147">
        <v>386686730.25999993</v>
      </c>
      <c r="L8" s="150">
        <f t="shared" ref="L8:L20" si="1">+K8/F8</f>
        <v>0.24300298293161304</v>
      </c>
      <c r="M8" s="151">
        <v>3013</v>
      </c>
    </row>
    <row r="9" spans="1:13" s="36" customFormat="1" ht="16.5" customHeight="1" x14ac:dyDescent="0.25">
      <c r="A9" s="144" t="s">
        <v>381</v>
      </c>
      <c r="B9" s="145" t="s">
        <v>382</v>
      </c>
      <c r="C9" s="146" t="s">
        <v>270</v>
      </c>
      <c r="D9" s="146" t="s">
        <v>377</v>
      </c>
      <c r="E9" s="146" t="s">
        <v>378</v>
      </c>
      <c r="F9" s="147">
        <v>187694169</v>
      </c>
      <c r="G9" s="148">
        <v>0.84457478271474695</v>
      </c>
      <c r="H9" s="147">
        <v>18452259.16</v>
      </c>
      <c r="I9" s="149">
        <f t="shared" si="0"/>
        <v>9.831024191273624E-2</v>
      </c>
      <c r="J9" s="147">
        <v>18452259.16</v>
      </c>
      <c r="K9" s="147">
        <v>1606181.2399999998</v>
      </c>
      <c r="L9" s="150">
        <f t="shared" si="1"/>
        <v>8.5574381375694182E-3</v>
      </c>
      <c r="M9" s="151">
        <v>37</v>
      </c>
    </row>
    <row r="10" spans="1:13" s="36" customFormat="1" ht="16.5" customHeight="1" x14ac:dyDescent="0.25">
      <c r="A10" s="144" t="s">
        <v>383</v>
      </c>
      <c r="B10" s="145" t="s">
        <v>384</v>
      </c>
      <c r="C10" s="146" t="s">
        <v>270</v>
      </c>
      <c r="D10" s="146" t="s">
        <v>377</v>
      </c>
      <c r="E10" s="146" t="s">
        <v>385</v>
      </c>
      <c r="F10" s="147">
        <v>189749312</v>
      </c>
      <c r="G10" s="148">
        <v>0.84999999894597777</v>
      </c>
      <c r="H10" s="147">
        <v>125022192.39000002</v>
      </c>
      <c r="I10" s="149">
        <f t="shared" si="0"/>
        <v>0.65888087325449707</v>
      </c>
      <c r="J10" s="147">
        <v>125007432.39000002</v>
      </c>
      <c r="K10" s="147">
        <v>17813325.060000002</v>
      </c>
      <c r="L10" s="150">
        <f t="shared" si="1"/>
        <v>9.3878206314655849E-2</v>
      </c>
      <c r="M10" s="151">
        <v>232</v>
      </c>
    </row>
    <row r="11" spans="1:13" s="36" customFormat="1" ht="16.5" customHeight="1" x14ac:dyDescent="0.25">
      <c r="A11" s="144" t="s">
        <v>386</v>
      </c>
      <c r="B11" s="145" t="s">
        <v>387</v>
      </c>
      <c r="C11" s="146" t="s">
        <v>270</v>
      </c>
      <c r="D11" s="146" t="s">
        <v>377</v>
      </c>
      <c r="E11" s="146" t="s">
        <v>385</v>
      </c>
      <c r="F11" s="147">
        <v>452652451</v>
      </c>
      <c r="G11" s="148">
        <v>0.84999999922677982</v>
      </c>
      <c r="H11" s="147">
        <v>136627595.67000002</v>
      </c>
      <c r="I11" s="149">
        <f t="shared" si="0"/>
        <v>0.30183774630660293</v>
      </c>
      <c r="J11" s="147">
        <v>136627595.67000002</v>
      </c>
      <c r="K11" s="147">
        <v>23411278.750000004</v>
      </c>
      <c r="L11" s="150">
        <f t="shared" si="1"/>
        <v>5.1720207630114E-2</v>
      </c>
      <c r="M11" s="151">
        <v>145</v>
      </c>
    </row>
    <row r="12" spans="1:13" s="36" customFormat="1" ht="16.5" customHeight="1" x14ac:dyDescent="0.25">
      <c r="A12" s="144" t="s">
        <v>388</v>
      </c>
      <c r="B12" s="145" t="s">
        <v>389</v>
      </c>
      <c r="C12" s="146" t="s">
        <v>235</v>
      </c>
      <c r="D12" s="146" t="s">
        <v>377</v>
      </c>
      <c r="E12" s="146" t="s">
        <v>378</v>
      </c>
      <c r="F12" s="147">
        <v>176671903</v>
      </c>
      <c r="G12" s="148">
        <v>0.77990686498690176</v>
      </c>
      <c r="H12" s="147">
        <v>11355837.110000009</v>
      </c>
      <c r="I12" s="149">
        <f t="shared" si="0"/>
        <v>6.4276418135372715E-2</v>
      </c>
      <c r="J12" s="147">
        <v>7606062.8199999975</v>
      </c>
      <c r="K12" s="147">
        <v>250258.01999999996</v>
      </c>
      <c r="L12" s="150">
        <f t="shared" si="1"/>
        <v>1.4165128452824779E-3</v>
      </c>
      <c r="M12" s="151">
        <v>709</v>
      </c>
    </row>
    <row r="13" spans="1:13" s="36" customFormat="1" ht="16.5" customHeight="1" x14ac:dyDescent="0.25">
      <c r="A13" s="144" t="s">
        <v>388</v>
      </c>
      <c r="B13" s="145" t="s">
        <v>389</v>
      </c>
      <c r="C13" s="146" t="s">
        <v>270</v>
      </c>
      <c r="D13" s="146" t="s">
        <v>377</v>
      </c>
      <c r="E13" s="146" t="s">
        <v>378</v>
      </c>
      <c r="F13" s="147">
        <v>70582380</v>
      </c>
      <c r="G13" s="148">
        <v>0.81506849159804473</v>
      </c>
      <c r="H13" s="147">
        <v>0</v>
      </c>
      <c r="I13" s="149">
        <f t="shared" si="0"/>
        <v>0</v>
      </c>
      <c r="J13" s="147">
        <v>0</v>
      </c>
      <c r="K13" s="147">
        <v>0</v>
      </c>
      <c r="L13" s="150">
        <f t="shared" si="1"/>
        <v>0</v>
      </c>
      <c r="M13" s="151">
        <v>0</v>
      </c>
    </row>
    <row r="14" spans="1:13" s="36" customFormat="1" ht="16.5" customHeight="1" x14ac:dyDescent="0.25">
      <c r="A14" s="144" t="s">
        <v>390</v>
      </c>
      <c r="B14" s="145" t="s">
        <v>391</v>
      </c>
      <c r="C14" s="146" t="s">
        <v>235</v>
      </c>
      <c r="D14" s="146" t="s">
        <v>377</v>
      </c>
      <c r="E14" s="146" t="s">
        <v>378</v>
      </c>
      <c r="F14" s="147">
        <v>168592327</v>
      </c>
      <c r="G14" s="148">
        <v>0.81833227202564207</v>
      </c>
      <c r="H14" s="147">
        <v>44781377.07</v>
      </c>
      <c r="I14" s="149">
        <f t="shared" si="0"/>
        <v>0.26561930703999359</v>
      </c>
      <c r="J14" s="147">
        <v>44781377.07</v>
      </c>
      <c r="K14" s="147">
        <v>33383921.400000002</v>
      </c>
      <c r="L14" s="150">
        <f t="shared" si="1"/>
        <v>0.19801566295481526</v>
      </c>
      <c r="M14" s="151">
        <v>20</v>
      </c>
    </row>
    <row r="15" spans="1:13" s="36" customFormat="1" ht="16.5" customHeight="1" x14ac:dyDescent="0.25">
      <c r="A15" s="144" t="s">
        <v>390</v>
      </c>
      <c r="B15" s="145" t="s">
        <v>391</v>
      </c>
      <c r="C15" s="146" t="s">
        <v>270</v>
      </c>
      <c r="D15" s="146" t="s">
        <v>377</v>
      </c>
      <c r="E15" s="146" t="s">
        <v>378</v>
      </c>
      <c r="F15" s="147">
        <v>98429032</v>
      </c>
      <c r="G15" s="148">
        <v>0.81136363303867498</v>
      </c>
      <c r="H15" s="147">
        <v>31001777.639999997</v>
      </c>
      <c r="I15" s="149">
        <f t="shared" si="0"/>
        <v>0.31496578814266907</v>
      </c>
      <c r="J15" s="147">
        <v>31001777.639999997</v>
      </c>
      <c r="K15" s="147">
        <v>2422762.8600000003</v>
      </c>
      <c r="L15" s="150">
        <f t="shared" si="1"/>
        <v>2.461431155799643E-2</v>
      </c>
      <c r="M15" s="151">
        <v>23</v>
      </c>
    </row>
    <row r="16" spans="1:13" s="36" customFormat="1" ht="16.5" customHeight="1" x14ac:dyDescent="0.25">
      <c r="A16" s="144" t="s">
        <v>392</v>
      </c>
      <c r="B16" s="145" t="s">
        <v>393</v>
      </c>
      <c r="C16" s="146" t="s">
        <v>235</v>
      </c>
      <c r="D16" s="146" t="s">
        <v>377</v>
      </c>
      <c r="E16" s="146" t="s">
        <v>385</v>
      </c>
      <c r="F16" s="147">
        <v>309501660</v>
      </c>
      <c r="G16" s="148">
        <v>0.85</v>
      </c>
      <c r="H16" s="147">
        <v>96437199.559999973</v>
      </c>
      <c r="I16" s="149">
        <f t="shared" si="0"/>
        <v>0.31158863432267203</v>
      </c>
      <c r="J16" s="147">
        <v>96437199.559999973</v>
      </c>
      <c r="K16" s="147">
        <v>17386775.540000003</v>
      </c>
      <c r="L16" s="150">
        <f t="shared" si="1"/>
        <v>5.6176679440103822E-2</v>
      </c>
      <c r="M16" s="151">
        <v>149</v>
      </c>
    </row>
    <row r="17" spans="1:13" s="36" customFormat="1" ht="16.5" customHeight="1" x14ac:dyDescent="0.25">
      <c r="A17" s="144" t="s">
        <v>392</v>
      </c>
      <c r="B17" s="145" t="s">
        <v>393</v>
      </c>
      <c r="C17" s="146" t="s">
        <v>270</v>
      </c>
      <c r="D17" s="146" t="s">
        <v>377</v>
      </c>
      <c r="E17" s="146" t="s">
        <v>385</v>
      </c>
      <c r="F17" s="147">
        <v>203233499</v>
      </c>
      <c r="G17" s="148">
        <v>0.8499999992619327</v>
      </c>
      <c r="H17" s="147">
        <v>129134718.44999997</v>
      </c>
      <c r="I17" s="149">
        <f t="shared" ref="I17" si="2">+H17/F17</f>
        <v>0.63540075374089766</v>
      </c>
      <c r="J17" s="147">
        <v>129134718.44999997</v>
      </c>
      <c r="K17" s="147">
        <v>6910630.1200000001</v>
      </c>
      <c r="L17" s="150">
        <f t="shared" ref="L17" si="3">+K17/F17</f>
        <v>3.4003400787780559E-2</v>
      </c>
      <c r="M17" s="151">
        <v>111</v>
      </c>
    </row>
    <row r="18" spans="1:13" s="36" customFormat="1" ht="16.5" customHeight="1" x14ac:dyDescent="0.25">
      <c r="A18" s="144" t="s">
        <v>394</v>
      </c>
      <c r="B18" s="145" t="s">
        <v>395</v>
      </c>
      <c r="C18" s="146" t="s">
        <v>235</v>
      </c>
      <c r="D18" s="146" t="s">
        <v>377</v>
      </c>
      <c r="E18" s="146" t="s">
        <v>385</v>
      </c>
      <c r="F18" s="147">
        <v>51926589</v>
      </c>
      <c r="G18" s="148">
        <v>0.84999998748232819</v>
      </c>
      <c r="H18" s="147">
        <v>261475.75</v>
      </c>
      <c r="I18" s="149">
        <f t="shared" si="0"/>
        <v>5.0354886588063778E-3</v>
      </c>
      <c r="J18" s="147">
        <v>261475.75</v>
      </c>
      <c r="K18" s="147">
        <v>0</v>
      </c>
      <c r="L18" s="150">
        <f t="shared" si="1"/>
        <v>0</v>
      </c>
      <c r="M18" s="151">
        <v>3</v>
      </c>
    </row>
    <row r="19" spans="1:13" s="36" customFormat="1" ht="16.5" customHeight="1" x14ac:dyDescent="0.25">
      <c r="A19" s="144" t="s">
        <v>394</v>
      </c>
      <c r="B19" s="145" t="s">
        <v>395</v>
      </c>
      <c r="C19" s="146" t="s">
        <v>270</v>
      </c>
      <c r="D19" s="146" t="s">
        <v>377</v>
      </c>
      <c r="E19" s="146" t="s">
        <v>385</v>
      </c>
      <c r="F19" s="147">
        <v>37938673</v>
      </c>
      <c r="G19" s="148">
        <v>0.84999999868208354</v>
      </c>
      <c r="H19" s="147">
        <v>21235076.759999998</v>
      </c>
      <c r="I19" s="149">
        <f t="shared" ref="I19" si="4">+H19/F19</f>
        <v>0.55972112572308463</v>
      </c>
      <c r="J19" s="147">
        <v>21235076.759999998</v>
      </c>
      <c r="K19" s="147">
        <v>2071486.5600000005</v>
      </c>
      <c r="L19" s="150">
        <f t="shared" ref="L19" si="5">+K19/F19</f>
        <v>5.4600922915780434E-2</v>
      </c>
      <c r="M19" s="151">
        <v>66</v>
      </c>
    </row>
    <row r="20" spans="1:13" s="36" customFormat="1" ht="16.5" customHeight="1" x14ac:dyDescent="0.2">
      <c r="A20" s="152" t="s">
        <v>396</v>
      </c>
      <c r="B20" s="145" t="s">
        <v>397</v>
      </c>
      <c r="C20" s="146" t="s">
        <v>270</v>
      </c>
      <c r="D20" s="146" t="s">
        <v>377</v>
      </c>
      <c r="E20" s="146" t="s">
        <v>385</v>
      </c>
      <c r="F20" s="147">
        <v>98511765</v>
      </c>
      <c r="G20" s="148">
        <v>0.84999999746223209</v>
      </c>
      <c r="H20" s="147">
        <v>27817082.750000004</v>
      </c>
      <c r="I20" s="149">
        <f t="shared" si="0"/>
        <v>0.28237320435787544</v>
      </c>
      <c r="J20" s="147">
        <v>27817082.750000004</v>
      </c>
      <c r="K20" s="147">
        <v>16309883.029999999</v>
      </c>
      <c r="L20" s="150">
        <f t="shared" si="1"/>
        <v>0.16556279374346811</v>
      </c>
      <c r="M20" s="151">
        <v>27</v>
      </c>
    </row>
    <row r="21" spans="1:13" s="9" customFormat="1" ht="12.75" x14ac:dyDescent="0.25">
      <c r="A21" s="238" t="s">
        <v>40</v>
      </c>
      <c r="B21" s="238"/>
      <c r="C21" s="153" t="s">
        <v>270</v>
      </c>
      <c r="D21" s="153" t="s">
        <v>398</v>
      </c>
      <c r="E21" s="154"/>
      <c r="F21" s="155">
        <f>+F7+F8+F9+F10+F11+F13+F15+F17+F19+F20</f>
        <v>3458897230</v>
      </c>
      <c r="G21" s="156"/>
      <c r="H21" s="189">
        <f>+H7+H8+H9+H10+H11+H13+H15+H17+H19+H20</f>
        <v>2182811581.1300015</v>
      </c>
      <c r="I21" s="190">
        <f t="shared" ref="I21:I23" si="6">+H21/F21</f>
        <v>0.63107153407099104</v>
      </c>
      <c r="J21" s="189">
        <f>+J7+J8+J9+J10+J11+J13+J15+J17+J19+J20</f>
        <v>1536020361.4199984</v>
      </c>
      <c r="K21" s="155">
        <f>+K7+K8+K9+K10+K11+K13+K15+K17+K19+K20</f>
        <v>506019986.4799999</v>
      </c>
      <c r="L21" s="157">
        <f>+K21/F21</f>
        <v>0.14629517815422341</v>
      </c>
      <c r="M21" s="158">
        <f>+M7+M8+M9+M10+M11+M13+M15+M17+M19+M20</f>
        <v>4014</v>
      </c>
    </row>
    <row r="22" spans="1:13" s="9" customFormat="1" ht="12.75" x14ac:dyDescent="0.25">
      <c r="A22" s="238" t="s">
        <v>40</v>
      </c>
      <c r="B22" s="238"/>
      <c r="C22" s="153" t="s">
        <v>235</v>
      </c>
      <c r="D22" s="153" t="s">
        <v>398</v>
      </c>
      <c r="E22" s="154"/>
      <c r="F22" s="155">
        <f>+F12+F14+F16+F18</f>
        <v>706692479</v>
      </c>
      <c r="G22" s="156"/>
      <c r="H22" s="189">
        <f>+H12+H14+H16+H18</f>
        <v>152835889.48999998</v>
      </c>
      <c r="I22" s="190">
        <f t="shared" si="6"/>
        <v>0.21626930246416273</v>
      </c>
      <c r="J22" s="189">
        <f>+J12+J14+J16+J18</f>
        <v>149086115.19999999</v>
      </c>
      <c r="K22" s="155">
        <f>+K12+K14+K16+K18</f>
        <v>51020954.960000008</v>
      </c>
      <c r="L22" s="157">
        <f t="shared" ref="L22:L23" si="7">+K22/F22</f>
        <v>7.2196827440695041E-2</v>
      </c>
      <c r="M22" s="158">
        <f>+M12+M14+M16+M18</f>
        <v>881</v>
      </c>
    </row>
    <row r="23" spans="1:13" s="9" customFormat="1" ht="12.75" x14ac:dyDescent="0.25">
      <c r="A23" s="238" t="s">
        <v>41</v>
      </c>
      <c r="B23" s="238"/>
      <c r="C23" s="238"/>
      <c r="D23" s="238"/>
      <c r="E23" s="159"/>
      <c r="F23" s="155">
        <f>+F21+F22</f>
        <v>4165589709</v>
      </c>
      <c r="G23" s="156"/>
      <c r="H23" s="189">
        <f>+H21+H22</f>
        <v>2335647470.6200013</v>
      </c>
      <c r="I23" s="190">
        <f t="shared" si="6"/>
        <v>0.56070031707004131</v>
      </c>
      <c r="J23" s="189">
        <f>+J21+J22</f>
        <v>1685106476.6199985</v>
      </c>
      <c r="K23" s="155">
        <f>+K21+K22</f>
        <v>557040941.43999994</v>
      </c>
      <c r="L23" s="157">
        <f t="shared" si="7"/>
        <v>0.13372438966720138</v>
      </c>
      <c r="M23" s="158">
        <f>+M21+M22</f>
        <v>4895</v>
      </c>
    </row>
    <row r="24" spans="1:13" x14ac:dyDescent="0.25">
      <c r="F24" s="137"/>
      <c r="G24" s="138"/>
      <c r="H24" s="137"/>
      <c r="I24" s="139"/>
      <c r="J24" s="137"/>
      <c r="K24" s="140"/>
      <c r="L24" s="141"/>
      <c r="M24" s="142"/>
    </row>
    <row r="25" spans="1:13" x14ac:dyDescent="0.25">
      <c r="A25" s="3" t="s">
        <v>497</v>
      </c>
      <c r="B25" s="7"/>
      <c r="C25" s="7"/>
      <c r="D25" s="7"/>
      <c r="E25" s="7"/>
      <c r="F25" s="7"/>
      <c r="G25" s="7"/>
      <c r="H25" s="7"/>
      <c r="I25" s="7"/>
      <c r="J25" s="7"/>
      <c r="K25" s="7"/>
      <c r="L25" s="7"/>
      <c r="M25" s="7"/>
    </row>
    <row r="26" spans="1:13" ht="17.25" customHeight="1" x14ac:dyDescent="0.25">
      <c r="A26" s="198" t="s">
        <v>522</v>
      </c>
      <c r="B26" s="198"/>
      <c r="C26" s="198"/>
      <c r="D26" s="198"/>
      <c r="E26" s="198"/>
      <c r="F26" s="198"/>
      <c r="G26" s="198"/>
      <c r="H26" s="198"/>
      <c r="I26" s="198"/>
      <c r="J26" s="198"/>
      <c r="K26" s="198"/>
      <c r="L26" s="198"/>
      <c r="M26" s="198"/>
    </row>
    <row r="27" spans="1:13" ht="17.25" customHeight="1" x14ac:dyDescent="0.25">
      <c r="A27" s="198"/>
      <c r="B27" s="198"/>
      <c r="C27" s="198"/>
      <c r="D27" s="198"/>
      <c r="E27" s="198"/>
      <c r="F27" s="198"/>
      <c r="G27" s="198"/>
      <c r="H27" s="198"/>
      <c r="I27" s="198"/>
      <c r="J27" s="198"/>
      <c r="K27" s="198"/>
      <c r="L27" s="198"/>
      <c r="M27" s="198"/>
    </row>
    <row r="28" spans="1:13" x14ac:dyDescent="0.25">
      <c r="A28" s="198" t="s">
        <v>523</v>
      </c>
      <c r="B28" s="198"/>
      <c r="C28" s="198"/>
      <c r="D28" s="198"/>
      <c r="E28" s="198"/>
      <c r="F28" s="198"/>
      <c r="G28" s="198"/>
      <c r="H28" s="198"/>
      <c r="I28" s="198"/>
      <c r="J28" s="198"/>
      <c r="K28" s="198"/>
      <c r="L28" s="198"/>
      <c r="M28" s="198"/>
    </row>
    <row r="29" spans="1:13" x14ac:dyDescent="0.25">
      <c r="A29" s="4" t="s">
        <v>524</v>
      </c>
      <c r="B29" s="7"/>
      <c r="C29" s="7"/>
      <c r="D29" s="7"/>
      <c r="E29" s="7"/>
      <c r="F29" s="7"/>
      <c r="G29" s="7"/>
      <c r="H29" s="7"/>
      <c r="I29" s="7"/>
      <c r="J29" s="7"/>
      <c r="K29" s="7"/>
      <c r="L29" s="7"/>
      <c r="M29" s="7"/>
    </row>
    <row r="30" spans="1:13" x14ac:dyDescent="0.25">
      <c r="A30" s="4" t="s">
        <v>525</v>
      </c>
      <c r="B30" s="7"/>
      <c r="C30" s="7"/>
      <c r="D30" s="7"/>
      <c r="E30" s="7"/>
      <c r="F30" s="7"/>
      <c r="G30" s="7"/>
      <c r="H30" s="7"/>
      <c r="I30" s="7"/>
      <c r="J30" s="7"/>
      <c r="K30" s="7"/>
      <c r="L30" s="7"/>
      <c r="M30" s="7"/>
    </row>
  </sheetData>
  <autoFilter ref="A6:M23"/>
  <mergeCells count="18">
    <mergeCell ref="A21:B21"/>
    <mergeCell ref="A22:B22"/>
    <mergeCell ref="A23:D23"/>
    <mergeCell ref="A26:M27"/>
    <mergeCell ref="A28:M28"/>
    <mergeCell ref="K4:K5"/>
    <mergeCell ref="L4:L5"/>
    <mergeCell ref="M4:M5"/>
    <mergeCell ref="F4:F5"/>
    <mergeCell ref="G4:G5"/>
    <mergeCell ref="H4:H5"/>
    <mergeCell ref="I4:I5"/>
    <mergeCell ref="J4:J5"/>
    <mergeCell ref="A4:A5"/>
    <mergeCell ref="B4:B5"/>
    <mergeCell ref="C4:C5"/>
    <mergeCell ref="D4:D5"/>
    <mergeCell ref="E4:E5"/>
  </mergeCells>
  <printOptions horizontalCentered="1"/>
  <pageMargins left="0.11811023622047245" right="0.11811023622047245" top="0.74803149606299213" bottom="0.74803149606299213" header="0.31496062992125984" footer="0.31496062992125984"/>
  <pageSetup paperSize="9" scale="6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
  <sheetViews>
    <sheetView workbookViewId="0"/>
  </sheetViews>
  <sheetFormatPr defaultRowHeight="15" x14ac:dyDescent="0.25"/>
  <cols>
    <col min="1" max="16384" width="9.140625" style="2"/>
  </cols>
  <sheetData/>
  <printOptions horizontalCentered="1"/>
  <pageMargins left="0.51181102362204722" right="0.51181102362204722" top="0.74803149606299213" bottom="0.74803149606299213" header="0.31496062992125984" footer="0.31496062992125984"/>
  <pageSetup paperSize="9" scale="6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workbookViewId="0"/>
  </sheetViews>
  <sheetFormatPr defaultRowHeight="15" x14ac:dyDescent="0.25"/>
  <cols>
    <col min="1" max="1" width="46.140625" style="31" customWidth="1"/>
    <col min="2" max="2" width="12.28515625" style="31" customWidth="1"/>
    <col min="3" max="3" width="28.28515625" style="31" customWidth="1"/>
    <col min="4" max="4" width="30" style="31" customWidth="1"/>
    <col min="5" max="7" width="26.42578125" style="31" customWidth="1"/>
    <col min="8" max="16384" width="9.140625" style="31"/>
  </cols>
  <sheetData>
    <row r="1" spans="1:7" ht="30" customHeight="1" x14ac:dyDescent="0.25">
      <c r="A1" s="40" t="s">
        <v>530</v>
      </c>
      <c r="G1" s="41" t="s">
        <v>531</v>
      </c>
    </row>
    <row r="2" spans="1:7" ht="30" customHeight="1" x14ac:dyDescent="0.25">
      <c r="A2" s="30" t="s">
        <v>532</v>
      </c>
    </row>
    <row r="3" spans="1:7" ht="30" customHeight="1" x14ac:dyDescent="0.25">
      <c r="A3" s="30"/>
    </row>
    <row r="4" spans="1:7" ht="45.75" customHeight="1" x14ac:dyDescent="0.25">
      <c r="A4" s="240" t="s">
        <v>533</v>
      </c>
      <c r="B4" s="240" t="s">
        <v>20</v>
      </c>
      <c r="C4" s="240" t="s">
        <v>21</v>
      </c>
      <c r="D4" s="240" t="s">
        <v>534</v>
      </c>
      <c r="E4" s="240" t="s">
        <v>535</v>
      </c>
      <c r="F4" s="240" t="s">
        <v>536</v>
      </c>
      <c r="G4" s="240" t="s">
        <v>537</v>
      </c>
    </row>
    <row r="5" spans="1:7" ht="46.5" customHeight="1" x14ac:dyDescent="0.25">
      <c r="A5" s="241"/>
      <c r="B5" s="241"/>
      <c r="C5" s="241"/>
      <c r="D5" s="241"/>
      <c r="E5" s="241"/>
      <c r="F5" s="241"/>
      <c r="G5" s="241"/>
    </row>
    <row r="6" spans="1:7" ht="14.25" customHeight="1" x14ac:dyDescent="0.25">
      <c r="A6" s="42"/>
      <c r="B6" s="42" t="s">
        <v>26</v>
      </c>
      <c r="C6" s="42" t="s">
        <v>27</v>
      </c>
      <c r="D6" s="42" t="s">
        <v>28</v>
      </c>
      <c r="E6" s="42" t="s">
        <v>29</v>
      </c>
      <c r="F6" s="42" t="s">
        <v>30</v>
      </c>
      <c r="G6" s="42" t="s">
        <v>31</v>
      </c>
    </row>
    <row r="7" spans="1:7" ht="54.75" customHeight="1" x14ac:dyDescent="0.25">
      <c r="A7" s="43" t="s">
        <v>538</v>
      </c>
      <c r="B7" s="44"/>
      <c r="C7" s="45"/>
      <c r="D7" s="45"/>
      <c r="E7" s="45"/>
      <c r="F7" s="45"/>
      <c r="G7" s="45"/>
    </row>
    <row r="8" spans="1:7" ht="54.75" customHeight="1" x14ac:dyDescent="0.25">
      <c r="A8" s="43" t="s">
        <v>539</v>
      </c>
      <c r="B8" s="44"/>
      <c r="C8" s="45"/>
      <c r="D8" s="45"/>
      <c r="E8" s="45"/>
      <c r="F8" s="45"/>
      <c r="G8" s="45"/>
    </row>
    <row r="10" spans="1:7" ht="18" customHeight="1" x14ac:dyDescent="0.25">
      <c r="A10" s="28" t="s">
        <v>497</v>
      </c>
    </row>
    <row r="11" spans="1:7" ht="18" customHeight="1" x14ac:dyDescent="0.25">
      <c r="A11" s="29" t="s">
        <v>540</v>
      </c>
    </row>
    <row r="12" spans="1:7" ht="18" customHeight="1" x14ac:dyDescent="0.25">
      <c r="A12" s="197" t="s">
        <v>541</v>
      </c>
      <c r="B12" s="197"/>
      <c r="C12" s="197"/>
      <c r="D12" s="197"/>
      <c r="E12" s="197"/>
      <c r="F12" s="197"/>
      <c r="G12" s="197"/>
    </row>
    <row r="13" spans="1:7" ht="18" customHeight="1" x14ac:dyDescent="0.25">
      <c r="A13" s="197"/>
      <c r="B13" s="197"/>
      <c r="C13" s="197"/>
      <c r="D13" s="197"/>
      <c r="E13" s="197"/>
      <c r="F13" s="197"/>
      <c r="G13" s="197"/>
    </row>
    <row r="14" spans="1:7" ht="18" customHeight="1" x14ac:dyDescent="0.25">
      <c r="A14" s="29" t="s">
        <v>542</v>
      </c>
    </row>
    <row r="15" spans="1:7" ht="18" customHeight="1" x14ac:dyDescent="0.25">
      <c r="A15" s="29"/>
    </row>
  </sheetData>
  <mergeCells count="8">
    <mergeCell ref="G4:G5"/>
    <mergeCell ref="A12:G13"/>
    <mergeCell ref="A4:A5"/>
    <mergeCell ref="B4:B5"/>
    <mergeCell ref="C4:C5"/>
    <mergeCell ref="D4:D5"/>
    <mergeCell ref="E4:E5"/>
    <mergeCell ref="F4:F5"/>
  </mergeCells>
  <printOptions horizontalCentered="1"/>
  <pageMargins left="0.51181102362204722" right="0.51181102362204722" top="0.74803149606299213" bottom="0.74803149606299213" header="0.31496062992125984" footer="0.31496062992125984"/>
  <pageSetup paperSize="9" scale="6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workbookViewId="0"/>
  </sheetViews>
  <sheetFormatPr defaultRowHeight="15" x14ac:dyDescent="0.25"/>
  <cols>
    <col min="1" max="1" width="46.140625" style="31" customWidth="1"/>
    <col min="2" max="2" width="12.28515625" style="31" customWidth="1"/>
    <col min="3" max="3" width="28.140625" style="31" customWidth="1"/>
    <col min="4" max="7" width="28.28515625" style="31" customWidth="1"/>
    <col min="8" max="16384" width="9.140625" style="31"/>
  </cols>
  <sheetData>
    <row r="1" spans="1:7" ht="30" customHeight="1" x14ac:dyDescent="0.25">
      <c r="A1" s="40" t="s">
        <v>543</v>
      </c>
      <c r="G1" s="41"/>
    </row>
    <row r="2" spans="1:7" ht="30" customHeight="1" x14ac:dyDescent="0.25">
      <c r="A2" s="30" t="s">
        <v>544</v>
      </c>
    </row>
    <row r="3" spans="1:7" ht="30" customHeight="1" x14ac:dyDescent="0.25">
      <c r="A3" s="30"/>
    </row>
    <row r="4" spans="1:7" ht="45.75" customHeight="1" x14ac:dyDescent="0.25">
      <c r="A4" s="240" t="s">
        <v>545</v>
      </c>
      <c r="B4" s="240" t="s">
        <v>20</v>
      </c>
      <c r="C4" s="240" t="s">
        <v>21</v>
      </c>
      <c r="D4" s="240" t="s">
        <v>546</v>
      </c>
      <c r="E4" s="240" t="s">
        <v>535</v>
      </c>
      <c r="F4" s="240" t="s">
        <v>547</v>
      </c>
      <c r="G4" s="240" t="s">
        <v>537</v>
      </c>
    </row>
    <row r="5" spans="1:7" ht="57.75" customHeight="1" x14ac:dyDescent="0.25">
      <c r="A5" s="241"/>
      <c r="B5" s="241"/>
      <c r="C5" s="241"/>
      <c r="D5" s="241"/>
      <c r="E5" s="241"/>
      <c r="F5" s="241"/>
      <c r="G5" s="241"/>
    </row>
    <row r="6" spans="1:7" ht="14.25" customHeight="1" x14ac:dyDescent="0.25">
      <c r="A6" s="42"/>
      <c r="B6" s="42" t="s">
        <v>26</v>
      </c>
      <c r="C6" s="42" t="s">
        <v>27</v>
      </c>
      <c r="D6" s="42" t="s">
        <v>28</v>
      </c>
      <c r="E6" s="42" t="s">
        <v>29</v>
      </c>
      <c r="F6" s="42" t="s">
        <v>30</v>
      </c>
      <c r="G6" s="42" t="s">
        <v>31</v>
      </c>
    </row>
    <row r="7" spans="1:7" s="29" customFormat="1" ht="33" customHeight="1" x14ac:dyDescent="0.25">
      <c r="A7" s="175" t="s">
        <v>637</v>
      </c>
      <c r="B7" s="175" t="s">
        <v>375</v>
      </c>
      <c r="C7" s="175" t="s">
        <v>376</v>
      </c>
      <c r="D7" s="176">
        <v>0</v>
      </c>
      <c r="E7" s="176">
        <v>0</v>
      </c>
      <c r="F7" s="176">
        <v>0</v>
      </c>
      <c r="G7" s="176">
        <v>0</v>
      </c>
    </row>
    <row r="8" spans="1:7" s="29" customFormat="1" ht="33" customHeight="1" x14ac:dyDescent="0.25">
      <c r="A8" s="175" t="s">
        <v>637</v>
      </c>
      <c r="B8" s="175" t="s">
        <v>379</v>
      </c>
      <c r="C8" s="175" t="s">
        <v>380</v>
      </c>
      <c r="D8" s="176">
        <v>0</v>
      </c>
      <c r="E8" s="176">
        <v>0</v>
      </c>
      <c r="F8" s="176">
        <v>0</v>
      </c>
      <c r="G8" s="176">
        <v>0</v>
      </c>
    </row>
    <row r="9" spans="1:7" s="29" customFormat="1" ht="33" customHeight="1" x14ac:dyDescent="0.25">
      <c r="A9" s="175" t="s">
        <v>637</v>
      </c>
      <c r="B9" s="175" t="s">
        <v>381</v>
      </c>
      <c r="C9" s="175" t="s">
        <v>382</v>
      </c>
      <c r="D9" s="176">
        <v>0</v>
      </c>
      <c r="E9" s="176">
        <v>0</v>
      </c>
      <c r="F9" s="176">
        <v>0</v>
      </c>
      <c r="G9" s="176">
        <v>0</v>
      </c>
    </row>
    <row r="10" spans="1:7" s="29" customFormat="1" ht="33" customHeight="1" x14ac:dyDescent="0.25">
      <c r="A10" s="175" t="s">
        <v>637</v>
      </c>
      <c r="B10" s="175" t="s">
        <v>383</v>
      </c>
      <c r="C10" s="175" t="s">
        <v>384</v>
      </c>
      <c r="D10" s="176">
        <v>0</v>
      </c>
      <c r="E10" s="176">
        <v>0</v>
      </c>
      <c r="F10" s="176">
        <v>0</v>
      </c>
      <c r="G10" s="176">
        <v>0</v>
      </c>
    </row>
    <row r="11" spans="1:7" s="29" customFormat="1" ht="33" customHeight="1" x14ac:dyDescent="0.25">
      <c r="A11" s="175" t="s">
        <v>637</v>
      </c>
      <c r="B11" s="175" t="s">
        <v>386</v>
      </c>
      <c r="C11" s="175" t="s">
        <v>387</v>
      </c>
      <c r="D11" s="176">
        <v>0</v>
      </c>
      <c r="E11" s="176">
        <v>0</v>
      </c>
      <c r="F11" s="176">
        <v>0</v>
      </c>
      <c r="G11" s="176">
        <v>0</v>
      </c>
    </row>
    <row r="12" spans="1:7" s="29" customFormat="1" ht="33" customHeight="1" x14ac:dyDescent="0.25">
      <c r="A12" s="175" t="s">
        <v>637</v>
      </c>
      <c r="B12" s="175" t="s">
        <v>388</v>
      </c>
      <c r="C12" s="175" t="s">
        <v>389</v>
      </c>
      <c r="D12" s="176">
        <v>0</v>
      </c>
      <c r="E12" s="176">
        <v>0</v>
      </c>
      <c r="F12" s="176">
        <v>0</v>
      </c>
      <c r="G12" s="176">
        <v>0</v>
      </c>
    </row>
    <row r="13" spans="1:7" s="29" customFormat="1" ht="33" customHeight="1" x14ac:dyDescent="0.25">
      <c r="A13" s="175" t="s">
        <v>637</v>
      </c>
      <c r="B13" s="175" t="s">
        <v>390</v>
      </c>
      <c r="C13" s="175" t="s">
        <v>391</v>
      </c>
      <c r="D13" s="176">
        <v>0</v>
      </c>
      <c r="E13" s="176">
        <v>0</v>
      </c>
      <c r="F13" s="176">
        <v>0</v>
      </c>
      <c r="G13" s="176">
        <v>0</v>
      </c>
    </row>
    <row r="14" spans="1:7" s="29" customFormat="1" ht="33" customHeight="1" x14ac:dyDescent="0.25">
      <c r="A14" s="175" t="s">
        <v>637</v>
      </c>
      <c r="B14" s="175" t="s">
        <v>392</v>
      </c>
      <c r="C14" s="175" t="s">
        <v>393</v>
      </c>
      <c r="D14" s="176">
        <v>0</v>
      </c>
      <c r="E14" s="176">
        <v>0</v>
      </c>
      <c r="F14" s="176">
        <v>0</v>
      </c>
      <c r="G14" s="176">
        <v>0</v>
      </c>
    </row>
    <row r="15" spans="1:7" s="29" customFormat="1" ht="33" customHeight="1" x14ac:dyDescent="0.25">
      <c r="A15" s="175" t="s">
        <v>637</v>
      </c>
      <c r="B15" s="175" t="s">
        <v>394</v>
      </c>
      <c r="C15" s="175" t="s">
        <v>395</v>
      </c>
      <c r="D15" s="176">
        <v>0</v>
      </c>
      <c r="E15" s="176">
        <v>0</v>
      </c>
      <c r="F15" s="176">
        <v>0</v>
      </c>
      <c r="G15" s="176">
        <v>0</v>
      </c>
    </row>
    <row r="16" spans="1:7" s="29" customFormat="1" ht="33" customHeight="1" x14ac:dyDescent="0.25">
      <c r="A16" s="175" t="s">
        <v>637</v>
      </c>
      <c r="B16" s="175" t="s">
        <v>396</v>
      </c>
      <c r="C16" s="175" t="s">
        <v>397</v>
      </c>
      <c r="D16" s="176">
        <v>0</v>
      </c>
      <c r="E16" s="176">
        <v>0</v>
      </c>
      <c r="F16" s="176">
        <v>0</v>
      </c>
      <c r="G16" s="176">
        <v>0</v>
      </c>
    </row>
    <row r="18" spans="1:1" ht="18" customHeight="1" x14ac:dyDescent="0.25">
      <c r="A18" s="28" t="s">
        <v>497</v>
      </c>
    </row>
    <row r="19" spans="1:1" ht="18" customHeight="1" x14ac:dyDescent="0.25">
      <c r="A19" s="29" t="s">
        <v>548</v>
      </c>
    </row>
    <row r="20" spans="1:1" ht="18" customHeight="1" x14ac:dyDescent="0.25">
      <c r="A20" s="29"/>
    </row>
  </sheetData>
  <mergeCells count="7">
    <mergeCell ref="G4:G5"/>
    <mergeCell ref="A4:A5"/>
    <mergeCell ref="B4:B5"/>
    <mergeCell ref="C4:C5"/>
    <mergeCell ref="D4:D5"/>
    <mergeCell ref="E4:E5"/>
    <mergeCell ref="F4:F5"/>
  </mergeCells>
  <printOptions horizontalCentered="1"/>
  <pageMargins left="0.51181102362204722" right="0.51181102362204722" top="0.74803149606299213" bottom="0.74803149606299213" header="0.31496062992125984" footer="0.31496062992125984"/>
  <pageSetup paperSize="9" scale="6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workbookViewId="0"/>
  </sheetViews>
  <sheetFormatPr defaultRowHeight="15" x14ac:dyDescent="0.25"/>
  <cols>
    <col min="1" max="1" width="46.140625" style="7" customWidth="1"/>
    <col min="2" max="4" width="38.42578125" style="7" customWidth="1"/>
    <col min="5" max="16384" width="9.140625" style="7"/>
  </cols>
  <sheetData>
    <row r="1" spans="1:4" ht="30" customHeight="1" x14ac:dyDescent="0.25">
      <c r="A1" s="5" t="s">
        <v>549</v>
      </c>
      <c r="C1" s="1"/>
      <c r="D1" s="46"/>
    </row>
    <row r="2" spans="1:4" ht="30" customHeight="1" x14ac:dyDescent="0.25">
      <c r="A2" s="1" t="s">
        <v>550</v>
      </c>
    </row>
    <row r="3" spans="1:4" ht="30" customHeight="1" x14ac:dyDescent="0.25">
      <c r="A3" s="1"/>
    </row>
    <row r="4" spans="1:4" ht="45.75" customHeight="1" x14ac:dyDescent="0.25">
      <c r="A4" s="242" t="s">
        <v>551</v>
      </c>
      <c r="B4" s="242" t="s">
        <v>552</v>
      </c>
      <c r="C4" s="242" t="s">
        <v>553</v>
      </c>
      <c r="D4" s="242" t="s">
        <v>554</v>
      </c>
    </row>
    <row r="5" spans="1:4" ht="65.25" customHeight="1" x14ac:dyDescent="0.25">
      <c r="A5" s="243"/>
      <c r="B5" s="243"/>
      <c r="C5" s="243"/>
      <c r="D5" s="243"/>
    </row>
    <row r="6" spans="1:4" ht="14.25" customHeight="1" x14ac:dyDescent="0.25">
      <c r="A6" s="6" t="s">
        <v>26</v>
      </c>
      <c r="B6" s="6" t="s">
        <v>27</v>
      </c>
      <c r="C6" s="6" t="s">
        <v>28</v>
      </c>
      <c r="D6" s="6" t="s">
        <v>29</v>
      </c>
    </row>
    <row r="7" spans="1:4" ht="54.75" customHeight="1" x14ac:dyDescent="0.25">
      <c r="A7" s="47">
        <v>0</v>
      </c>
      <c r="B7" s="173">
        <v>0</v>
      </c>
      <c r="C7" s="49">
        <v>0</v>
      </c>
      <c r="D7" s="173">
        <v>0</v>
      </c>
    </row>
    <row r="9" spans="1:4" ht="18" customHeight="1" x14ac:dyDescent="0.25">
      <c r="A9" s="3" t="s">
        <v>497</v>
      </c>
    </row>
    <row r="10" spans="1:4" ht="18" customHeight="1" x14ac:dyDescent="0.25">
      <c r="A10" s="4" t="s">
        <v>555</v>
      </c>
    </row>
    <row r="11" spans="1:4" ht="18" customHeight="1" x14ac:dyDescent="0.25">
      <c r="A11" s="4"/>
    </row>
  </sheetData>
  <mergeCells count="4">
    <mergeCell ref="A4:A5"/>
    <mergeCell ref="B4:B5"/>
    <mergeCell ref="C4:C5"/>
    <mergeCell ref="D4:D5"/>
  </mergeCells>
  <printOptions horizontalCentered="1"/>
  <pageMargins left="0.51181102362204722" right="0.51181102362204722" top="0.74803149606299213" bottom="0.74803149606299213" header="0.31496062992125984" footer="0.31496062992125984"/>
  <pageSetup paperSize="9" scale="6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workbookViewId="0"/>
  </sheetViews>
  <sheetFormatPr defaultRowHeight="15" x14ac:dyDescent="0.25"/>
  <cols>
    <col min="1" max="1" width="12.28515625" style="7" customWidth="1"/>
    <col min="2" max="2" width="28.140625" style="7" customWidth="1"/>
    <col min="3" max="6" width="36.28515625" style="7" customWidth="1"/>
    <col min="7" max="16384" width="9.140625" style="7"/>
  </cols>
  <sheetData>
    <row r="1" spans="1:6" ht="30" customHeight="1" x14ac:dyDescent="0.25">
      <c r="A1" s="5" t="s">
        <v>556</v>
      </c>
      <c r="F1" s="262" t="s">
        <v>557</v>
      </c>
    </row>
    <row r="2" spans="1:6" ht="30" customHeight="1" x14ac:dyDescent="0.25">
      <c r="A2" s="1" t="s">
        <v>558</v>
      </c>
    </row>
    <row r="3" spans="1:6" ht="30" customHeight="1" x14ac:dyDescent="0.25">
      <c r="A3" s="1"/>
    </row>
    <row r="4" spans="1:6" ht="45.75" customHeight="1" x14ac:dyDescent="0.25">
      <c r="A4" s="242" t="s">
        <v>20</v>
      </c>
      <c r="B4" s="242" t="s">
        <v>21</v>
      </c>
      <c r="C4" s="242" t="s">
        <v>559</v>
      </c>
      <c r="D4" s="242" t="s">
        <v>560</v>
      </c>
      <c r="E4" s="242" t="s">
        <v>561</v>
      </c>
      <c r="F4" s="242" t="s">
        <v>562</v>
      </c>
    </row>
    <row r="5" spans="1:6" ht="48.75" customHeight="1" x14ac:dyDescent="0.25">
      <c r="A5" s="243"/>
      <c r="B5" s="243"/>
      <c r="C5" s="243"/>
      <c r="D5" s="243"/>
      <c r="E5" s="243"/>
      <c r="F5" s="243"/>
    </row>
    <row r="6" spans="1:6" ht="14.25" customHeight="1" x14ac:dyDescent="0.25">
      <c r="A6" s="6" t="s">
        <v>26</v>
      </c>
      <c r="B6" s="6" t="s">
        <v>27</v>
      </c>
      <c r="C6" s="6" t="s">
        <v>28</v>
      </c>
      <c r="D6" s="6" t="s">
        <v>29</v>
      </c>
      <c r="E6" s="6" t="s">
        <v>30</v>
      </c>
      <c r="F6" s="6" t="s">
        <v>31</v>
      </c>
    </row>
    <row r="7" spans="1:6" ht="21" customHeight="1" x14ac:dyDescent="0.25">
      <c r="A7" s="47"/>
      <c r="B7" s="48"/>
      <c r="C7" s="48">
        <v>0</v>
      </c>
      <c r="D7" s="48">
        <v>0</v>
      </c>
      <c r="E7" s="48">
        <v>0</v>
      </c>
      <c r="F7" s="48">
        <v>0</v>
      </c>
    </row>
    <row r="8" spans="1:6" ht="21" customHeight="1" x14ac:dyDescent="0.25">
      <c r="A8" s="47"/>
      <c r="B8" s="48"/>
      <c r="C8" s="48">
        <v>0</v>
      </c>
      <c r="D8" s="48">
        <v>0</v>
      </c>
      <c r="E8" s="48">
        <v>0</v>
      </c>
      <c r="F8" s="48">
        <v>0</v>
      </c>
    </row>
    <row r="9" spans="1:6" ht="21" customHeight="1" x14ac:dyDescent="0.25">
      <c r="A9" s="47"/>
      <c r="B9" s="48"/>
      <c r="C9" s="48">
        <v>0</v>
      </c>
      <c r="D9" s="48">
        <v>0</v>
      </c>
      <c r="E9" s="48">
        <v>0</v>
      </c>
      <c r="F9" s="48">
        <v>0</v>
      </c>
    </row>
    <row r="10" spans="1:6" ht="21" customHeight="1" x14ac:dyDescent="0.25">
      <c r="A10" s="47"/>
      <c r="B10" s="48"/>
      <c r="C10" s="48">
        <v>0</v>
      </c>
      <c r="D10" s="48">
        <v>0</v>
      </c>
      <c r="E10" s="48">
        <v>0</v>
      </c>
      <c r="F10" s="48">
        <v>0</v>
      </c>
    </row>
    <row r="11" spans="1:6" ht="21" customHeight="1" x14ac:dyDescent="0.25">
      <c r="A11" s="47"/>
      <c r="B11" s="48"/>
      <c r="C11" s="48">
        <v>0</v>
      </c>
      <c r="D11" s="48">
        <v>0</v>
      </c>
      <c r="E11" s="48">
        <v>0</v>
      </c>
      <c r="F11" s="48">
        <v>0</v>
      </c>
    </row>
    <row r="12" spans="1:6" ht="21" customHeight="1" x14ac:dyDescent="0.25">
      <c r="A12" s="47"/>
      <c r="B12" s="48"/>
      <c r="C12" s="48">
        <v>0</v>
      </c>
      <c r="D12" s="48">
        <v>0</v>
      </c>
      <c r="E12" s="48">
        <v>0</v>
      </c>
      <c r="F12" s="48">
        <v>0</v>
      </c>
    </row>
    <row r="13" spans="1:6" ht="21" customHeight="1" x14ac:dyDescent="0.25">
      <c r="A13" s="47"/>
      <c r="B13" s="48"/>
      <c r="C13" s="48">
        <v>0</v>
      </c>
      <c r="D13" s="48">
        <v>0</v>
      </c>
      <c r="E13" s="48">
        <v>0</v>
      </c>
      <c r="F13" s="48">
        <v>0</v>
      </c>
    </row>
    <row r="14" spans="1:6" ht="21" customHeight="1" x14ac:dyDescent="0.25">
      <c r="A14" s="47"/>
      <c r="B14" s="48"/>
      <c r="C14" s="48">
        <v>0</v>
      </c>
      <c r="D14" s="48">
        <v>0</v>
      </c>
      <c r="E14" s="48">
        <v>0</v>
      </c>
      <c r="F14" s="48">
        <v>0</v>
      </c>
    </row>
    <row r="15" spans="1:6" ht="21" customHeight="1" x14ac:dyDescent="0.25">
      <c r="A15" s="47"/>
      <c r="B15" s="48"/>
      <c r="C15" s="48">
        <v>0</v>
      </c>
      <c r="D15" s="48">
        <v>0</v>
      </c>
      <c r="E15" s="48">
        <v>0</v>
      </c>
      <c r="F15" s="48">
        <v>0</v>
      </c>
    </row>
    <row r="16" spans="1:6" ht="21" customHeight="1" x14ac:dyDescent="0.25">
      <c r="A16" s="47"/>
      <c r="B16" s="48"/>
      <c r="C16" s="48">
        <v>0</v>
      </c>
      <c r="D16" s="48">
        <v>0</v>
      </c>
      <c r="E16" s="48">
        <v>0</v>
      </c>
      <c r="F16" s="48">
        <v>0</v>
      </c>
    </row>
    <row r="17" spans="1:6" ht="21" customHeight="1" x14ac:dyDescent="0.25">
      <c r="A17" s="244" t="s">
        <v>40</v>
      </c>
      <c r="B17" s="245"/>
      <c r="C17" s="48">
        <v>0</v>
      </c>
      <c r="D17" s="48">
        <v>0</v>
      </c>
      <c r="E17" s="48">
        <v>0</v>
      </c>
      <c r="F17" s="48">
        <v>0</v>
      </c>
    </row>
    <row r="18" spans="1:6" ht="21" customHeight="1" x14ac:dyDescent="0.25">
      <c r="A18" s="50"/>
      <c r="B18" s="51"/>
      <c r="C18" s="51"/>
      <c r="D18" s="51"/>
      <c r="E18" s="52"/>
      <c r="F18" s="52"/>
    </row>
    <row r="19" spans="1:6" ht="18" customHeight="1" x14ac:dyDescent="0.25">
      <c r="A19" s="3" t="s">
        <v>497</v>
      </c>
    </row>
    <row r="20" spans="1:6" ht="18" customHeight="1" x14ac:dyDescent="0.25">
      <c r="A20" s="4" t="s">
        <v>563</v>
      </c>
    </row>
    <row r="21" spans="1:6" ht="18" customHeight="1" x14ac:dyDescent="0.25">
      <c r="A21" s="4"/>
    </row>
  </sheetData>
  <mergeCells count="7">
    <mergeCell ref="E4:E5"/>
    <mergeCell ref="F4:F5"/>
    <mergeCell ref="A17:B17"/>
    <mergeCell ref="A4:A5"/>
    <mergeCell ref="B4:B5"/>
    <mergeCell ref="C4:C5"/>
    <mergeCell ref="D4:D5"/>
  </mergeCells>
  <printOptions horizontalCentered="1"/>
  <pageMargins left="0.51181102362204722" right="0.51181102362204722" top="0.74803149606299213" bottom="0.74803149606299213" header="0.31496062992125984" footer="0.31496062992125984"/>
  <pageSetup paperSize="9" scale="68"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workbookViewId="0"/>
  </sheetViews>
  <sheetFormatPr defaultRowHeight="15" x14ac:dyDescent="0.25"/>
  <cols>
    <col min="1" max="1" width="28.7109375" style="7" customWidth="1"/>
    <col min="2" max="2" width="21.5703125" style="7" customWidth="1"/>
    <col min="3" max="3" width="27.28515625" style="7" customWidth="1"/>
    <col min="4" max="5" width="20.28515625" style="7" customWidth="1"/>
    <col min="6" max="10" width="19" style="7" customWidth="1"/>
    <col min="11" max="11" width="21.42578125" style="7" customWidth="1"/>
    <col min="12" max="12" width="28" style="7" customWidth="1"/>
    <col min="13" max="13" width="27" style="7" customWidth="1"/>
    <col min="14" max="14" width="18" style="7" customWidth="1"/>
    <col min="15" max="15" width="25.5703125" style="7" customWidth="1"/>
    <col min="16" max="16384" width="9.140625" style="7"/>
  </cols>
  <sheetData>
    <row r="1" spans="1:15" ht="30" customHeight="1" x14ac:dyDescent="0.25">
      <c r="A1" s="5" t="s">
        <v>564</v>
      </c>
    </row>
    <row r="2" spans="1:15" ht="30" customHeight="1" x14ac:dyDescent="0.25">
      <c r="A2" s="247" t="s">
        <v>565</v>
      </c>
      <c r="B2" s="247"/>
      <c r="C2" s="247"/>
      <c r="D2" s="247"/>
      <c r="E2" s="247"/>
      <c r="F2" s="247"/>
      <c r="G2" s="247"/>
      <c r="H2" s="247"/>
      <c r="I2" s="247"/>
      <c r="J2" s="247"/>
      <c r="K2" s="247"/>
      <c r="L2" s="247"/>
      <c r="M2" s="247"/>
      <c r="N2" s="247"/>
      <c r="O2" s="247"/>
    </row>
    <row r="3" spans="1:15" ht="21.75" customHeight="1" x14ac:dyDescent="0.25">
      <c r="A3" s="53" t="s">
        <v>566</v>
      </c>
    </row>
    <row r="5" spans="1:15" ht="99.75" customHeight="1" x14ac:dyDescent="0.25">
      <c r="A5" s="242" t="s">
        <v>567</v>
      </c>
      <c r="B5" s="249" t="s">
        <v>568</v>
      </c>
      <c r="C5" s="242" t="s">
        <v>569</v>
      </c>
      <c r="D5" s="246" t="s">
        <v>570</v>
      </c>
      <c r="E5" s="242" t="s">
        <v>571</v>
      </c>
      <c r="F5" s="246" t="s">
        <v>572</v>
      </c>
      <c r="G5" s="246" t="s">
        <v>573</v>
      </c>
      <c r="H5" s="246" t="s">
        <v>574</v>
      </c>
      <c r="I5" s="246" t="s">
        <v>575</v>
      </c>
      <c r="J5" s="246" t="s">
        <v>576</v>
      </c>
      <c r="K5" s="246" t="s">
        <v>577</v>
      </c>
      <c r="L5" s="246" t="s">
        <v>578</v>
      </c>
      <c r="M5" s="246" t="s">
        <v>579</v>
      </c>
      <c r="N5" s="246" t="s">
        <v>580</v>
      </c>
      <c r="O5" s="246" t="s">
        <v>581</v>
      </c>
    </row>
    <row r="6" spans="1:15" ht="99.75" customHeight="1" x14ac:dyDescent="0.25">
      <c r="A6" s="248"/>
      <c r="B6" s="249"/>
      <c r="C6" s="248"/>
      <c r="D6" s="246"/>
      <c r="E6" s="248"/>
      <c r="F6" s="246"/>
      <c r="G6" s="246"/>
      <c r="H6" s="246"/>
      <c r="I6" s="246"/>
      <c r="J6" s="246"/>
      <c r="K6" s="246"/>
      <c r="L6" s="246"/>
      <c r="M6" s="246"/>
      <c r="N6" s="246"/>
      <c r="O6" s="246"/>
    </row>
    <row r="7" spans="1:15" s="18" customFormat="1" ht="17.25" customHeight="1" x14ac:dyDescent="0.25">
      <c r="A7" s="54"/>
      <c r="B7" s="35"/>
      <c r="C7" s="55"/>
      <c r="D7" s="55"/>
      <c r="E7" s="55"/>
      <c r="F7" s="56"/>
      <c r="G7" s="55"/>
      <c r="H7" s="57"/>
      <c r="I7" s="57"/>
      <c r="J7" s="57"/>
      <c r="K7" s="55"/>
      <c r="L7" s="55"/>
      <c r="M7" s="55"/>
      <c r="N7" s="55"/>
      <c r="O7" s="55"/>
    </row>
    <row r="8" spans="1:15" s="18" customFormat="1" ht="17.25" customHeight="1" x14ac:dyDescent="0.25">
      <c r="A8" s="58"/>
      <c r="B8" s="59"/>
      <c r="C8" s="60"/>
      <c r="D8" s="60"/>
      <c r="E8" s="60"/>
      <c r="F8" s="57"/>
      <c r="G8" s="60"/>
      <c r="H8" s="57"/>
      <c r="I8" s="57"/>
      <c r="J8" s="57"/>
      <c r="K8" s="60"/>
      <c r="L8" s="60"/>
      <c r="M8" s="60"/>
      <c r="N8" s="60"/>
      <c r="O8" s="60"/>
    </row>
    <row r="9" spans="1:15" s="18" customFormat="1" ht="17.25" customHeight="1" x14ac:dyDescent="0.25">
      <c r="A9" s="58"/>
      <c r="B9" s="59"/>
      <c r="C9" s="60"/>
      <c r="D9" s="60"/>
      <c r="E9" s="60"/>
      <c r="F9" s="57"/>
      <c r="G9" s="60"/>
      <c r="H9" s="57"/>
      <c r="I9" s="57"/>
      <c r="J9" s="61"/>
      <c r="K9" s="60"/>
      <c r="L9" s="60"/>
      <c r="M9" s="60"/>
      <c r="N9" s="60"/>
      <c r="O9" s="60"/>
    </row>
    <row r="10" spans="1:15" s="18" customFormat="1" ht="17.25" customHeight="1" x14ac:dyDescent="0.25">
      <c r="A10" s="58"/>
      <c r="B10" s="59"/>
      <c r="C10" s="60"/>
      <c r="D10" s="60"/>
      <c r="E10" s="60"/>
      <c r="F10" s="57"/>
      <c r="G10" s="60"/>
      <c r="H10" s="57"/>
      <c r="I10" s="57"/>
      <c r="J10" s="61"/>
      <c r="K10" s="60"/>
      <c r="L10" s="60"/>
      <c r="M10" s="60"/>
      <c r="N10" s="60"/>
      <c r="O10" s="60"/>
    </row>
    <row r="11" spans="1:15" s="18" customFormat="1" ht="17.25" customHeight="1" x14ac:dyDescent="0.25">
      <c r="A11" s="58"/>
      <c r="B11" s="59"/>
      <c r="C11" s="60"/>
      <c r="D11" s="60"/>
      <c r="E11" s="60"/>
      <c r="F11" s="57"/>
      <c r="G11" s="60"/>
      <c r="H11" s="57"/>
      <c r="I11" s="57"/>
      <c r="J11" s="61"/>
      <c r="K11" s="60"/>
      <c r="L11" s="60"/>
      <c r="M11" s="60"/>
      <c r="N11" s="60"/>
      <c r="O11" s="60"/>
    </row>
    <row r="12" spans="1:15" s="18" customFormat="1" ht="17.25" customHeight="1" x14ac:dyDescent="0.25">
      <c r="A12" s="58"/>
      <c r="B12" s="59"/>
      <c r="C12" s="60"/>
      <c r="D12" s="60"/>
      <c r="E12" s="60"/>
      <c r="F12" s="57"/>
      <c r="G12" s="60"/>
      <c r="H12" s="57"/>
      <c r="I12" s="57"/>
      <c r="J12" s="61"/>
      <c r="K12" s="60"/>
      <c r="L12" s="60"/>
      <c r="M12" s="60"/>
      <c r="N12" s="60"/>
      <c r="O12" s="60"/>
    </row>
    <row r="13" spans="1:15" s="18" customFormat="1" ht="17.25" customHeight="1" x14ac:dyDescent="0.25">
      <c r="A13" s="58"/>
      <c r="B13" s="59"/>
      <c r="C13" s="60"/>
      <c r="D13" s="60"/>
      <c r="E13" s="60"/>
      <c r="F13" s="57"/>
      <c r="G13" s="60"/>
      <c r="H13" s="57"/>
      <c r="I13" s="57"/>
      <c r="J13" s="62"/>
      <c r="K13" s="55"/>
      <c r="L13" s="55"/>
      <c r="M13" s="55"/>
      <c r="N13" s="55"/>
      <c r="O13" s="55"/>
    </row>
    <row r="14" spans="1:15" s="18" customFormat="1" ht="17.25" customHeight="1" x14ac:dyDescent="0.25">
      <c r="A14" s="58"/>
      <c r="B14" s="59"/>
      <c r="C14" s="60"/>
      <c r="D14" s="60"/>
      <c r="E14" s="60"/>
      <c r="F14" s="57"/>
      <c r="G14" s="60"/>
      <c r="H14" s="57"/>
      <c r="I14" s="57"/>
      <c r="J14" s="57"/>
      <c r="K14" s="60"/>
      <c r="L14" s="60"/>
      <c r="M14" s="60"/>
      <c r="N14" s="60"/>
      <c r="O14" s="60"/>
    </row>
    <row r="15" spans="1:15" s="18" customFormat="1" ht="17.25" customHeight="1" x14ac:dyDescent="0.25">
      <c r="A15" s="58"/>
      <c r="B15" s="59"/>
      <c r="C15" s="60"/>
      <c r="D15" s="60"/>
      <c r="E15" s="60"/>
      <c r="F15" s="57"/>
      <c r="G15" s="60"/>
      <c r="H15" s="57"/>
      <c r="I15" s="57"/>
      <c r="J15" s="57"/>
      <c r="K15" s="60"/>
      <c r="L15" s="60"/>
      <c r="M15" s="60"/>
      <c r="N15" s="60"/>
      <c r="O15" s="60"/>
    </row>
    <row r="16" spans="1:15" s="18" customFormat="1" ht="17.25" customHeight="1" x14ac:dyDescent="0.25">
      <c r="A16" s="58"/>
      <c r="B16" s="59"/>
      <c r="C16" s="60"/>
      <c r="D16" s="60"/>
      <c r="E16" s="60"/>
      <c r="F16" s="57"/>
      <c r="G16" s="60"/>
      <c r="H16" s="57"/>
      <c r="I16" s="57"/>
      <c r="J16" s="57"/>
      <c r="K16" s="55"/>
      <c r="L16" s="55"/>
      <c r="M16" s="55"/>
      <c r="N16" s="55"/>
      <c r="O16" s="55"/>
    </row>
    <row r="17" spans="1:15" x14ac:dyDescent="0.25">
      <c r="A17" s="63"/>
      <c r="B17" s="64"/>
      <c r="C17" s="64"/>
      <c r="D17" s="64"/>
      <c r="E17" s="64"/>
      <c r="F17" s="63"/>
      <c r="G17" s="64"/>
      <c r="H17" s="63"/>
      <c r="I17" s="63"/>
      <c r="J17" s="63"/>
      <c r="K17" s="65"/>
      <c r="L17" s="65"/>
      <c r="M17" s="65"/>
      <c r="N17" s="65"/>
      <c r="O17" s="66"/>
    </row>
    <row r="18" spans="1:15" x14ac:dyDescent="0.25">
      <c r="A18" s="3" t="s">
        <v>497</v>
      </c>
    </row>
    <row r="19" spans="1:15" x14ac:dyDescent="0.25">
      <c r="A19" s="4" t="s">
        <v>582</v>
      </c>
    </row>
    <row r="20" spans="1:15" x14ac:dyDescent="0.25">
      <c r="A20" s="67"/>
      <c r="B20" s="4" t="s">
        <v>583</v>
      </c>
    </row>
  </sheetData>
  <mergeCells count="16">
    <mergeCell ref="O5:O6"/>
    <mergeCell ref="A2:O2"/>
    <mergeCell ref="A5:A6"/>
    <mergeCell ref="B5:B6"/>
    <mergeCell ref="C5:C6"/>
    <mergeCell ref="D5:D6"/>
    <mergeCell ref="E5:E6"/>
    <mergeCell ref="F5:F6"/>
    <mergeCell ref="G5:G6"/>
    <mergeCell ref="H5:H6"/>
    <mergeCell ref="I5:I6"/>
    <mergeCell ref="J5:J6"/>
    <mergeCell ref="K5:K6"/>
    <mergeCell ref="L5:L6"/>
    <mergeCell ref="M5:M6"/>
    <mergeCell ref="N5:N6"/>
  </mergeCells>
  <printOptions horizontalCentered="1"/>
  <pageMargins left="0.51181102362204722" right="0.51181102362204722" top="0.74803149606299213" bottom="0.74803149606299213" header="0.31496062992125984" footer="0.31496062992125984"/>
  <pageSetup paperSize="9" scale="68"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workbookViewId="0"/>
  </sheetViews>
  <sheetFormatPr defaultRowHeight="15" x14ac:dyDescent="0.25"/>
  <cols>
    <col min="1" max="1" width="48.140625" style="7" customWidth="1"/>
    <col min="2" max="2" width="143.28515625" style="7" customWidth="1"/>
    <col min="3" max="16384" width="9.140625" style="7"/>
  </cols>
  <sheetData>
    <row r="1" spans="1:2" ht="30" customHeight="1" x14ac:dyDescent="0.25">
      <c r="A1" s="5" t="s">
        <v>584</v>
      </c>
      <c r="B1" s="68" t="s">
        <v>557</v>
      </c>
    </row>
    <row r="2" spans="1:2" ht="30" customHeight="1" x14ac:dyDescent="0.25">
      <c r="A2" s="1" t="s">
        <v>585</v>
      </c>
      <c r="B2" s="68"/>
    </row>
    <row r="3" spans="1:2" ht="21.75" customHeight="1" x14ac:dyDescent="0.25">
      <c r="A3" s="8" t="s">
        <v>586</v>
      </c>
    </row>
    <row r="4" spans="1:2" ht="30" customHeight="1" x14ac:dyDescent="0.25">
      <c r="A4" s="1"/>
    </row>
    <row r="5" spans="1:2" ht="21" customHeight="1" x14ac:dyDescent="0.25">
      <c r="A5" s="69" t="s">
        <v>587</v>
      </c>
      <c r="B5" s="70"/>
    </row>
    <row r="6" spans="1:2" ht="21" customHeight="1" x14ac:dyDescent="0.25">
      <c r="A6" s="69" t="s">
        <v>588</v>
      </c>
      <c r="B6" s="70"/>
    </row>
    <row r="7" spans="1:2" ht="90.75" customHeight="1" x14ac:dyDescent="0.25">
      <c r="A7" s="71" t="s">
        <v>589</v>
      </c>
      <c r="B7" s="70"/>
    </row>
    <row r="8" spans="1:2" ht="21" customHeight="1" x14ac:dyDescent="0.25">
      <c r="A8" s="69" t="s">
        <v>590</v>
      </c>
      <c r="B8" s="70"/>
    </row>
    <row r="9" spans="1:2" ht="21" customHeight="1" x14ac:dyDescent="0.25">
      <c r="A9" s="69" t="s">
        <v>591</v>
      </c>
      <c r="B9" s="70"/>
    </row>
    <row r="10" spans="1:2" ht="21" customHeight="1" x14ac:dyDescent="0.25">
      <c r="A10" s="71" t="s">
        <v>592</v>
      </c>
      <c r="B10" s="70"/>
    </row>
    <row r="11" spans="1:2" ht="21" customHeight="1" x14ac:dyDescent="0.25">
      <c r="A11" s="71" t="s">
        <v>593</v>
      </c>
      <c r="B11" s="70"/>
    </row>
    <row r="12" spans="1:2" ht="55.5" customHeight="1" x14ac:dyDescent="0.25">
      <c r="A12" s="71" t="s">
        <v>594</v>
      </c>
      <c r="B12" s="70"/>
    </row>
    <row r="13" spans="1:2" ht="21" customHeight="1" x14ac:dyDescent="0.25">
      <c r="A13" s="71" t="s">
        <v>595</v>
      </c>
      <c r="B13" s="70"/>
    </row>
    <row r="14" spans="1:2" ht="21" customHeight="1" x14ac:dyDescent="0.25">
      <c r="A14" s="71" t="s">
        <v>596</v>
      </c>
      <c r="B14" s="70"/>
    </row>
    <row r="15" spans="1:2" ht="21" customHeight="1" x14ac:dyDescent="0.25">
      <c r="A15" s="71" t="s">
        <v>597</v>
      </c>
      <c r="B15" s="70"/>
    </row>
    <row r="16" spans="1:2" ht="21" customHeight="1" x14ac:dyDescent="0.25">
      <c r="A16" s="71" t="s">
        <v>598</v>
      </c>
      <c r="B16" s="72" t="s">
        <v>599</v>
      </c>
    </row>
    <row r="17" spans="1:2" ht="21" customHeight="1" x14ac:dyDescent="0.25">
      <c r="A17" s="71" t="s">
        <v>600</v>
      </c>
      <c r="B17" s="70"/>
    </row>
    <row r="18" spans="1:2" ht="31.5" customHeight="1" x14ac:dyDescent="0.25">
      <c r="A18" s="71" t="s">
        <v>601</v>
      </c>
      <c r="B18" s="72" t="s">
        <v>599</v>
      </c>
    </row>
    <row r="20" spans="1:2" ht="18" customHeight="1" x14ac:dyDescent="0.25">
      <c r="A20" s="3" t="s">
        <v>497</v>
      </c>
    </row>
    <row r="21" spans="1:2" ht="18" customHeight="1" x14ac:dyDescent="0.25">
      <c r="A21" s="4" t="s">
        <v>602</v>
      </c>
    </row>
  </sheetData>
  <printOptions horizontalCentered="1"/>
  <pageMargins left="0.51181102362204722" right="0.51181102362204722" top="0.74803149606299213" bottom="0.74803149606299213" header="0.31496062992125984" footer="0.31496062992125984"/>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Z23"/>
  <sheetViews>
    <sheetView showGridLines="0" workbookViewId="0"/>
  </sheetViews>
  <sheetFormatPr defaultRowHeight="12.75" x14ac:dyDescent="0.25"/>
  <cols>
    <col min="1" max="1" width="8" style="9" customWidth="1"/>
    <col min="2" max="2" width="9.140625" style="9" customWidth="1"/>
    <col min="3" max="3" width="8.7109375" style="9" customWidth="1"/>
    <col min="4" max="4" width="64.42578125" style="9" customWidth="1"/>
    <col min="5" max="5" width="13" style="9" customWidth="1"/>
    <col min="6" max="6" width="16.140625" style="9" customWidth="1"/>
    <col min="7" max="7" width="12.140625" style="9" customWidth="1"/>
    <col min="8" max="14" width="6.28515625" style="9" customWidth="1"/>
    <col min="15" max="24" width="5.5703125" style="9" customWidth="1"/>
    <col min="25" max="16384" width="9.140625" style="9"/>
  </cols>
  <sheetData>
    <row r="1" spans="1:26" s="7" customFormat="1" ht="30" customHeight="1" x14ac:dyDescent="0.25">
      <c r="A1" s="5" t="s">
        <v>49</v>
      </c>
    </row>
    <row r="2" spans="1:26" s="7" customFormat="1" ht="18" x14ac:dyDescent="0.25">
      <c r="A2" s="1" t="s">
        <v>495</v>
      </c>
    </row>
    <row r="3" spans="1:26" s="7" customFormat="1" ht="15" x14ac:dyDescent="0.25">
      <c r="A3" s="196" t="s">
        <v>496</v>
      </c>
      <c r="B3" s="196"/>
      <c r="C3" s="196"/>
      <c r="D3" s="196"/>
      <c r="E3" s="196"/>
      <c r="F3" s="196"/>
      <c r="G3" s="196"/>
      <c r="H3" s="196"/>
      <c r="I3" s="196"/>
      <c r="J3" s="196"/>
      <c r="K3" s="196"/>
      <c r="L3" s="196"/>
      <c r="M3" s="196"/>
      <c r="N3" s="196"/>
      <c r="O3" s="196"/>
      <c r="P3" s="196"/>
      <c r="Q3" s="196"/>
      <c r="R3" s="196"/>
      <c r="S3" s="196"/>
      <c r="T3" s="196"/>
      <c r="U3" s="196"/>
      <c r="V3" s="196"/>
      <c r="W3" s="196"/>
      <c r="X3" s="196"/>
      <c r="Y3" s="196"/>
      <c r="Z3" s="196"/>
    </row>
    <row r="4" spans="1:26" s="7" customFormat="1" ht="15.75" x14ac:dyDescent="0.25">
      <c r="C4" s="1"/>
    </row>
    <row r="5" spans="1:26" s="4" customFormat="1" ht="48.75" customHeight="1" x14ac:dyDescent="0.25">
      <c r="A5" s="194" t="s">
        <v>20</v>
      </c>
      <c r="B5" s="194" t="s">
        <v>118</v>
      </c>
      <c r="C5" s="194" t="s">
        <v>11</v>
      </c>
      <c r="D5" s="195" t="s">
        <v>1</v>
      </c>
      <c r="E5" s="194" t="s">
        <v>50</v>
      </c>
      <c r="F5" s="201" t="s">
        <v>503</v>
      </c>
      <c r="G5" s="194" t="s">
        <v>51</v>
      </c>
      <c r="H5" s="194" t="s">
        <v>402</v>
      </c>
      <c r="I5" s="195"/>
      <c r="J5" s="195"/>
      <c r="K5" s="194" t="s">
        <v>44</v>
      </c>
      <c r="L5" s="195"/>
      <c r="M5" s="195"/>
      <c r="N5" s="203" t="s">
        <v>403</v>
      </c>
      <c r="O5" s="204"/>
      <c r="P5" s="205"/>
      <c r="Q5" s="199" t="s">
        <v>502</v>
      </c>
      <c r="R5" s="200"/>
      <c r="S5" s="194" t="s">
        <v>404</v>
      </c>
      <c r="T5" s="195"/>
      <c r="U5" s="194" t="s">
        <v>405</v>
      </c>
      <c r="V5" s="195"/>
      <c r="W5" s="194" t="s">
        <v>406</v>
      </c>
      <c r="X5" s="195"/>
    </row>
    <row r="6" spans="1:26" s="4" customFormat="1" ht="26.25" customHeight="1" x14ac:dyDescent="0.25">
      <c r="A6" s="194"/>
      <c r="B6" s="194"/>
      <c r="C6" s="194"/>
      <c r="D6" s="195"/>
      <c r="E6" s="194"/>
      <c r="F6" s="202"/>
      <c r="G6" s="194"/>
      <c r="H6" s="14" t="s">
        <v>8</v>
      </c>
      <c r="I6" s="14" t="s">
        <v>6</v>
      </c>
      <c r="J6" s="14" t="s">
        <v>7</v>
      </c>
      <c r="K6" s="14" t="s">
        <v>8</v>
      </c>
      <c r="L6" s="14" t="s">
        <v>6</v>
      </c>
      <c r="M6" s="14" t="s">
        <v>7</v>
      </c>
      <c r="N6" s="14" t="s">
        <v>8</v>
      </c>
      <c r="O6" s="14" t="s">
        <v>6</v>
      </c>
      <c r="P6" s="14" t="s">
        <v>7</v>
      </c>
      <c r="Q6" s="27" t="s">
        <v>6</v>
      </c>
      <c r="R6" s="27" t="s">
        <v>7</v>
      </c>
      <c r="S6" s="14" t="s">
        <v>6</v>
      </c>
      <c r="T6" s="14" t="s">
        <v>7</v>
      </c>
      <c r="U6" s="14" t="s">
        <v>6</v>
      </c>
      <c r="V6" s="14" t="s">
        <v>7</v>
      </c>
      <c r="W6" s="14" t="s">
        <v>6</v>
      </c>
      <c r="X6" s="14" t="s">
        <v>7</v>
      </c>
    </row>
    <row r="7" spans="1:26" s="4" customFormat="1" ht="29.25" customHeight="1" x14ac:dyDescent="0.25">
      <c r="A7" s="10">
        <v>7</v>
      </c>
      <c r="B7" s="10" t="s">
        <v>245</v>
      </c>
      <c r="C7" s="15" t="s">
        <v>105</v>
      </c>
      <c r="D7" s="16" t="s">
        <v>52</v>
      </c>
      <c r="E7" s="20" t="s">
        <v>124</v>
      </c>
      <c r="F7" s="17"/>
      <c r="G7" s="15"/>
      <c r="H7" s="26"/>
      <c r="I7" s="26"/>
      <c r="J7" s="26"/>
      <c r="K7" s="187">
        <f>L7+M7</f>
        <v>0</v>
      </c>
      <c r="L7" s="187">
        <f>S7+U7+W7+Q7</f>
        <v>0</v>
      </c>
      <c r="M7" s="187">
        <f>T7+V7+X7+P7</f>
        <v>0</v>
      </c>
      <c r="N7" s="187"/>
      <c r="O7" s="187"/>
      <c r="P7" s="187"/>
      <c r="Q7" s="187">
        <v>0</v>
      </c>
      <c r="R7" s="187">
        <v>0</v>
      </c>
      <c r="S7" s="187">
        <v>0</v>
      </c>
      <c r="T7" s="187">
        <v>0</v>
      </c>
      <c r="U7" s="187">
        <v>0</v>
      </c>
      <c r="V7" s="187">
        <v>0</v>
      </c>
      <c r="W7" s="187">
        <v>0</v>
      </c>
      <c r="X7" s="187">
        <v>0</v>
      </c>
    </row>
    <row r="8" spans="1:26" s="4" customFormat="1" ht="29.25" customHeight="1" x14ac:dyDescent="0.25">
      <c r="A8" s="10">
        <v>7</v>
      </c>
      <c r="B8" s="10" t="s">
        <v>245</v>
      </c>
      <c r="C8" s="15" t="s">
        <v>106</v>
      </c>
      <c r="D8" s="16" t="s">
        <v>53</v>
      </c>
      <c r="E8" s="20" t="s">
        <v>124</v>
      </c>
      <c r="F8" s="17"/>
      <c r="G8" s="15"/>
      <c r="H8" s="26"/>
      <c r="I8" s="26"/>
      <c r="J8" s="26"/>
      <c r="K8" s="187">
        <f t="shared" ref="K8:K15" si="0">L8+M8</f>
        <v>321</v>
      </c>
      <c r="L8" s="187">
        <f t="shared" ref="L8:L15" si="1">S8+U8+W8+Q8</f>
        <v>85</v>
      </c>
      <c r="M8" s="187">
        <f t="shared" ref="M8:M15" si="2">T8+V8+X8+P8</f>
        <v>236</v>
      </c>
      <c r="N8" s="187"/>
      <c r="O8" s="187"/>
      <c r="P8" s="187"/>
      <c r="Q8" s="187">
        <v>0</v>
      </c>
      <c r="R8" s="187">
        <v>0</v>
      </c>
      <c r="S8" s="187">
        <v>1</v>
      </c>
      <c r="T8" s="187">
        <v>3</v>
      </c>
      <c r="U8" s="187">
        <v>41</v>
      </c>
      <c r="V8" s="187">
        <v>87</v>
      </c>
      <c r="W8" s="187">
        <v>43</v>
      </c>
      <c r="X8" s="187">
        <v>146</v>
      </c>
    </row>
    <row r="9" spans="1:26" s="4" customFormat="1" ht="29.25" customHeight="1" x14ac:dyDescent="0.25">
      <c r="A9" s="10">
        <v>7</v>
      </c>
      <c r="B9" s="10" t="s">
        <v>245</v>
      </c>
      <c r="C9" s="15" t="s">
        <v>107</v>
      </c>
      <c r="D9" s="16" t="s">
        <v>42</v>
      </c>
      <c r="E9" s="20" t="s">
        <v>124</v>
      </c>
      <c r="F9" s="17"/>
      <c r="G9" s="15"/>
      <c r="H9" s="26"/>
      <c r="I9" s="26"/>
      <c r="J9" s="26"/>
      <c r="K9" s="187">
        <f t="shared" si="0"/>
        <v>0</v>
      </c>
      <c r="L9" s="187">
        <f t="shared" si="1"/>
        <v>0</v>
      </c>
      <c r="M9" s="187">
        <f t="shared" si="2"/>
        <v>0</v>
      </c>
      <c r="N9" s="187"/>
      <c r="O9" s="187"/>
      <c r="P9" s="187"/>
      <c r="Q9" s="187">
        <v>0</v>
      </c>
      <c r="R9" s="187">
        <v>0</v>
      </c>
      <c r="S9" s="187">
        <v>0</v>
      </c>
      <c r="T9" s="187">
        <v>0</v>
      </c>
      <c r="U9" s="187">
        <v>0</v>
      </c>
      <c r="V9" s="187">
        <v>0</v>
      </c>
      <c r="W9" s="187">
        <v>0</v>
      </c>
      <c r="X9" s="187">
        <v>0</v>
      </c>
    </row>
    <row r="10" spans="1:26" s="4" customFormat="1" ht="29.25" customHeight="1" x14ac:dyDescent="0.25">
      <c r="A10" s="10">
        <v>7</v>
      </c>
      <c r="B10" s="10" t="s">
        <v>245</v>
      </c>
      <c r="C10" s="15" t="s">
        <v>108</v>
      </c>
      <c r="D10" s="16" t="s">
        <v>43</v>
      </c>
      <c r="E10" s="20" t="s">
        <v>124</v>
      </c>
      <c r="F10" s="17"/>
      <c r="G10" s="15"/>
      <c r="H10" s="26"/>
      <c r="I10" s="26"/>
      <c r="J10" s="26"/>
      <c r="K10" s="187">
        <f t="shared" si="0"/>
        <v>2851</v>
      </c>
      <c r="L10" s="187">
        <f t="shared" si="1"/>
        <v>979</v>
      </c>
      <c r="M10" s="187">
        <f t="shared" si="2"/>
        <v>1872</v>
      </c>
      <c r="N10" s="187"/>
      <c r="O10" s="187"/>
      <c r="P10" s="187"/>
      <c r="Q10" s="187">
        <v>0</v>
      </c>
      <c r="R10" s="187">
        <v>0</v>
      </c>
      <c r="S10" s="187">
        <v>22</v>
      </c>
      <c r="T10" s="187">
        <v>49</v>
      </c>
      <c r="U10" s="187">
        <v>487</v>
      </c>
      <c r="V10" s="187">
        <v>919</v>
      </c>
      <c r="W10" s="187">
        <v>470</v>
      </c>
      <c r="X10" s="187">
        <v>904</v>
      </c>
    </row>
    <row r="11" spans="1:26" s="4" customFormat="1" ht="40.5" customHeight="1" x14ac:dyDescent="0.25">
      <c r="A11" s="10">
        <v>7</v>
      </c>
      <c r="B11" s="10" t="s">
        <v>245</v>
      </c>
      <c r="C11" s="33" t="s">
        <v>109</v>
      </c>
      <c r="D11" s="23" t="s">
        <v>54</v>
      </c>
      <c r="E11" s="20" t="s">
        <v>124</v>
      </c>
      <c r="F11" s="17"/>
      <c r="G11" s="15"/>
      <c r="H11" s="26"/>
      <c r="I11" s="26"/>
      <c r="J11" s="26"/>
      <c r="K11" s="187">
        <f t="shared" si="0"/>
        <v>0</v>
      </c>
      <c r="L11" s="187">
        <f t="shared" si="1"/>
        <v>0</v>
      </c>
      <c r="M11" s="187">
        <f t="shared" si="2"/>
        <v>0</v>
      </c>
      <c r="N11" s="187"/>
      <c r="O11" s="187"/>
      <c r="P11" s="187"/>
      <c r="Q11" s="187">
        <v>0</v>
      </c>
      <c r="R11" s="187">
        <v>0</v>
      </c>
      <c r="S11" s="187">
        <v>0</v>
      </c>
      <c r="T11" s="187">
        <v>0</v>
      </c>
      <c r="U11" s="187">
        <v>0</v>
      </c>
      <c r="V11" s="187">
        <v>0</v>
      </c>
      <c r="W11" s="187">
        <v>0</v>
      </c>
      <c r="X11" s="187">
        <v>0</v>
      </c>
    </row>
    <row r="12" spans="1:26" s="4" customFormat="1" ht="29.25" customHeight="1" x14ac:dyDescent="0.25">
      <c r="A12" s="10">
        <v>7</v>
      </c>
      <c r="B12" s="10" t="s">
        <v>245</v>
      </c>
      <c r="C12" s="34" t="s">
        <v>110</v>
      </c>
      <c r="D12" s="19" t="s">
        <v>407</v>
      </c>
      <c r="E12" s="20" t="s">
        <v>124</v>
      </c>
      <c r="F12" s="17"/>
      <c r="G12" s="15"/>
      <c r="H12" s="26"/>
      <c r="I12" s="26"/>
      <c r="J12" s="26"/>
      <c r="K12" s="187">
        <f t="shared" si="0"/>
        <v>0</v>
      </c>
      <c r="L12" s="187">
        <f t="shared" si="1"/>
        <v>0</v>
      </c>
      <c r="M12" s="187">
        <f t="shared" si="2"/>
        <v>0</v>
      </c>
      <c r="N12" s="187"/>
      <c r="O12" s="187"/>
      <c r="P12" s="187"/>
      <c r="Q12" s="187">
        <v>0</v>
      </c>
      <c r="R12" s="187">
        <v>0</v>
      </c>
      <c r="S12" s="187">
        <v>0</v>
      </c>
      <c r="T12" s="187">
        <v>0</v>
      </c>
      <c r="U12" s="187">
        <v>0</v>
      </c>
      <c r="V12" s="187">
        <v>0</v>
      </c>
      <c r="W12" s="187">
        <v>0</v>
      </c>
      <c r="X12" s="187">
        <v>0</v>
      </c>
    </row>
    <row r="13" spans="1:26" s="4" customFormat="1" ht="29.25" customHeight="1" x14ac:dyDescent="0.25">
      <c r="A13" s="10">
        <v>7</v>
      </c>
      <c r="B13" s="10" t="s">
        <v>245</v>
      </c>
      <c r="C13" s="34" t="s">
        <v>111</v>
      </c>
      <c r="D13" s="19" t="s">
        <v>408</v>
      </c>
      <c r="E13" s="20" t="s">
        <v>124</v>
      </c>
      <c r="F13" s="17"/>
      <c r="G13" s="15"/>
      <c r="H13" s="26"/>
      <c r="I13" s="26"/>
      <c r="J13" s="26"/>
      <c r="K13" s="187">
        <f t="shared" si="0"/>
        <v>0</v>
      </c>
      <c r="L13" s="187">
        <f t="shared" si="1"/>
        <v>0</v>
      </c>
      <c r="M13" s="187">
        <f t="shared" si="2"/>
        <v>0</v>
      </c>
      <c r="N13" s="187"/>
      <c r="O13" s="187"/>
      <c r="P13" s="187"/>
      <c r="Q13" s="187">
        <v>0</v>
      </c>
      <c r="R13" s="187">
        <v>0</v>
      </c>
      <c r="S13" s="187">
        <v>0</v>
      </c>
      <c r="T13" s="187">
        <v>0</v>
      </c>
      <c r="U13" s="187">
        <v>0</v>
      </c>
      <c r="V13" s="187">
        <v>0</v>
      </c>
      <c r="W13" s="187">
        <v>0</v>
      </c>
      <c r="X13" s="187">
        <v>0</v>
      </c>
    </row>
    <row r="14" spans="1:26" s="4" customFormat="1" ht="29.25" customHeight="1" x14ac:dyDescent="0.25">
      <c r="A14" s="10">
        <v>7</v>
      </c>
      <c r="B14" s="10" t="s">
        <v>245</v>
      </c>
      <c r="C14" s="34" t="s">
        <v>112</v>
      </c>
      <c r="D14" s="19" t="s">
        <v>409</v>
      </c>
      <c r="E14" s="20" t="s">
        <v>124</v>
      </c>
      <c r="F14" s="17"/>
      <c r="G14" s="15"/>
      <c r="H14" s="26"/>
      <c r="I14" s="26"/>
      <c r="J14" s="26"/>
      <c r="K14" s="187">
        <f t="shared" si="0"/>
        <v>0</v>
      </c>
      <c r="L14" s="187">
        <f t="shared" si="1"/>
        <v>0</v>
      </c>
      <c r="M14" s="187">
        <f t="shared" si="2"/>
        <v>0</v>
      </c>
      <c r="N14" s="187"/>
      <c r="O14" s="187"/>
      <c r="P14" s="187"/>
      <c r="Q14" s="187">
        <v>0</v>
      </c>
      <c r="R14" s="187">
        <v>0</v>
      </c>
      <c r="S14" s="187">
        <v>0</v>
      </c>
      <c r="T14" s="187">
        <v>0</v>
      </c>
      <c r="U14" s="187">
        <v>0</v>
      </c>
      <c r="V14" s="187">
        <v>0</v>
      </c>
      <c r="W14" s="187">
        <v>0</v>
      </c>
      <c r="X14" s="187">
        <v>0</v>
      </c>
    </row>
    <row r="15" spans="1:26" s="4" customFormat="1" ht="29.25" customHeight="1" x14ac:dyDescent="0.25">
      <c r="A15" s="10">
        <v>7</v>
      </c>
      <c r="B15" s="10" t="s">
        <v>245</v>
      </c>
      <c r="C15" s="34" t="s">
        <v>113</v>
      </c>
      <c r="D15" s="19" t="s">
        <v>410</v>
      </c>
      <c r="E15" s="20" t="s">
        <v>124</v>
      </c>
      <c r="F15" s="17"/>
      <c r="G15" s="15"/>
      <c r="H15" s="26"/>
      <c r="I15" s="26"/>
      <c r="J15" s="26"/>
      <c r="K15" s="187">
        <f t="shared" si="0"/>
        <v>0</v>
      </c>
      <c r="L15" s="187">
        <f t="shared" si="1"/>
        <v>0</v>
      </c>
      <c r="M15" s="187">
        <f t="shared" si="2"/>
        <v>0</v>
      </c>
      <c r="N15" s="187"/>
      <c r="O15" s="187"/>
      <c r="P15" s="187"/>
      <c r="Q15" s="187">
        <v>0</v>
      </c>
      <c r="R15" s="187">
        <v>0</v>
      </c>
      <c r="S15" s="187">
        <v>0</v>
      </c>
      <c r="T15" s="187">
        <v>0</v>
      </c>
      <c r="U15" s="187">
        <v>0</v>
      </c>
      <c r="V15" s="187">
        <v>0</v>
      </c>
      <c r="W15" s="187">
        <v>0</v>
      </c>
      <c r="X15" s="187">
        <v>0</v>
      </c>
    </row>
    <row r="16" spans="1:26" s="7" customFormat="1" ht="15" x14ac:dyDescent="0.25"/>
    <row r="17" spans="1:26" s="7" customFormat="1" ht="18" customHeight="1" x14ac:dyDescent="0.25">
      <c r="A17" s="3" t="s">
        <v>497</v>
      </c>
    </row>
    <row r="18" spans="1:26" s="13" customFormat="1" ht="18" customHeight="1" x14ac:dyDescent="0.25">
      <c r="A18" s="12" t="s">
        <v>498</v>
      </c>
    </row>
    <row r="19" spans="1:26" s="7" customFormat="1" ht="15" customHeight="1" x14ac:dyDescent="0.25">
      <c r="A19" s="197" t="s">
        <v>499</v>
      </c>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row>
    <row r="20" spans="1:26" s="7" customFormat="1" ht="15" customHeight="1" x14ac:dyDescent="0.25">
      <c r="A20" s="197"/>
      <c r="B20" s="197"/>
      <c r="C20" s="197"/>
      <c r="D20" s="197"/>
      <c r="E20" s="197"/>
      <c r="F20" s="197"/>
      <c r="G20" s="197"/>
      <c r="H20" s="197"/>
      <c r="I20" s="197"/>
      <c r="J20" s="197"/>
      <c r="K20" s="197"/>
      <c r="L20" s="197"/>
      <c r="M20" s="197"/>
      <c r="N20" s="197"/>
      <c r="O20" s="197"/>
      <c r="P20" s="197"/>
      <c r="Q20" s="197"/>
      <c r="R20" s="197"/>
      <c r="S20" s="197"/>
      <c r="T20" s="197"/>
      <c r="U20" s="197"/>
      <c r="V20" s="197"/>
      <c r="W20" s="197"/>
      <c r="X20" s="197"/>
      <c r="Y20" s="197"/>
      <c r="Z20" s="197"/>
    </row>
    <row r="21" spans="1:26" s="7" customFormat="1" ht="15" customHeight="1" x14ac:dyDescent="0.25">
      <c r="A21" s="198" t="s">
        <v>500</v>
      </c>
      <c r="B21" s="198"/>
      <c r="C21" s="198"/>
      <c r="D21" s="198"/>
      <c r="E21" s="198"/>
      <c r="F21" s="198"/>
      <c r="G21" s="198"/>
      <c r="H21" s="198"/>
      <c r="I21" s="198"/>
      <c r="J21" s="198"/>
      <c r="K21" s="198"/>
      <c r="L21" s="198"/>
      <c r="M21" s="198"/>
      <c r="N21" s="198"/>
      <c r="O21" s="198"/>
      <c r="P21" s="198"/>
      <c r="Q21" s="198"/>
      <c r="R21" s="198"/>
      <c r="S21" s="198"/>
      <c r="T21" s="198"/>
      <c r="U21" s="198"/>
      <c r="V21" s="198"/>
      <c r="W21" s="198"/>
      <c r="X21" s="198"/>
      <c r="Y21" s="198"/>
      <c r="Z21" s="198"/>
    </row>
    <row r="22" spans="1:26" s="7" customFormat="1" ht="15" customHeight="1" x14ac:dyDescent="0.25">
      <c r="A22" s="198"/>
      <c r="B22" s="198"/>
      <c r="C22" s="198"/>
      <c r="D22" s="198"/>
      <c r="E22" s="198"/>
      <c r="F22" s="198"/>
      <c r="G22" s="198"/>
      <c r="H22" s="198"/>
      <c r="I22" s="198"/>
      <c r="J22" s="198"/>
      <c r="K22" s="198"/>
      <c r="L22" s="198"/>
      <c r="M22" s="198"/>
      <c r="N22" s="198"/>
      <c r="O22" s="198"/>
      <c r="P22" s="198"/>
      <c r="Q22" s="198"/>
      <c r="R22" s="198"/>
      <c r="S22" s="198"/>
      <c r="T22" s="198"/>
      <c r="U22" s="198"/>
      <c r="V22" s="198"/>
      <c r="W22" s="198"/>
      <c r="X22" s="198"/>
      <c r="Y22" s="198"/>
      <c r="Z22" s="198"/>
    </row>
    <row r="23" spans="1:26" s="7" customFormat="1" ht="15" x14ac:dyDescent="0.25">
      <c r="A23" s="4" t="s">
        <v>501</v>
      </c>
    </row>
  </sheetData>
  <mergeCells count="17">
    <mergeCell ref="S5:T5"/>
    <mergeCell ref="U5:V5"/>
    <mergeCell ref="W5:X5"/>
    <mergeCell ref="A3:Z3"/>
    <mergeCell ref="A19:Z20"/>
    <mergeCell ref="A21:Z22"/>
    <mergeCell ref="Q5:R5"/>
    <mergeCell ref="A5:A6"/>
    <mergeCell ref="B5:B6"/>
    <mergeCell ref="F5:F6"/>
    <mergeCell ref="G5:G6"/>
    <mergeCell ref="C5:C6"/>
    <mergeCell ref="D5:D6"/>
    <mergeCell ref="E5:E6"/>
    <mergeCell ref="H5:J5"/>
    <mergeCell ref="K5:M5"/>
    <mergeCell ref="N5:P5"/>
  </mergeCells>
  <printOptions horizontalCentered="1"/>
  <pageMargins left="0.11811023622047245" right="0.11811023622047245" top="0.74803149606299213" bottom="0.74803149606299213" header="0.31496062992125984" footer="0.31496062992125984"/>
  <pageSetup paperSize="9" scale="5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3"/>
  <sheetViews>
    <sheetView zoomScale="80" zoomScaleNormal="80" workbookViewId="0"/>
  </sheetViews>
  <sheetFormatPr defaultRowHeight="15" x14ac:dyDescent="0.25"/>
  <cols>
    <col min="1" max="3" width="9.85546875" style="7" customWidth="1"/>
    <col min="4" max="4" width="63.5703125" style="7" customWidth="1"/>
    <col min="5" max="5" width="17.28515625" style="7" customWidth="1"/>
    <col min="6" max="6" width="14.5703125" style="7" customWidth="1"/>
    <col min="7" max="23" width="9" style="7" customWidth="1"/>
    <col min="24" max="16384" width="9.140625" style="7"/>
  </cols>
  <sheetData>
    <row r="1" spans="1:23" ht="30" customHeight="1" x14ac:dyDescent="0.25">
      <c r="A1" s="5" t="s">
        <v>603</v>
      </c>
    </row>
    <row r="2" spans="1:23" ht="30" customHeight="1" x14ac:dyDescent="0.25">
      <c r="A2" s="1" t="s">
        <v>604</v>
      </c>
    </row>
    <row r="3" spans="1:23" ht="30" customHeight="1" x14ac:dyDescent="0.25">
      <c r="C3" s="1"/>
    </row>
    <row r="4" spans="1:23" ht="55.5" customHeight="1" x14ac:dyDescent="0.25">
      <c r="A4" s="206" t="s">
        <v>20</v>
      </c>
      <c r="B4" s="207" t="s">
        <v>118</v>
      </c>
      <c r="C4" s="206" t="s">
        <v>11</v>
      </c>
      <c r="D4" s="208" t="s">
        <v>1</v>
      </c>
      <c r="E4" s="209" t="s">
        <v>605</v>
      </c>
      <c r="F4" s="206" t="s">
        <v>51</v>
      </c>
      <c r="G4" s="206" t="s">
        <v>606</v>
      </c>
      <c r="H4" s="206"/>
      <c r="I4" s="206"/>
      <c r="J4" s="206" t="s">
        <v>44</v>
      </c>
      <c r="K4" s="206"/>
      <c r="L4" s="206"/>
      <c r="M4" s="206" t="s">
        <v>607</v>
      </c>
      <c r="N4" s="206"/>
      <c r="O4" s="206"/>
      <c r="P4" s="206" t="s">
        <v>608</v>
      </c>
      <c r="Q4" s="206"/>
      <c r="R4" s="206" t="s">
        <v>609</v>
      </c>
      <c r="S4" s="206"/>
      <c r="T4" s="206" t="s">
        <v>610</v>
      </c>
      <c r="U4" s="206"/>
      <c r="V4" s="206" t="s">
        <v>611</v>
      </c>
      <c r="W4" s="206"/>
    </row>
    <row r="5" spans="1:23" ht="34.5" customHeight="1" x14ac:dyDescent="0.25">
      <c r="A5" s="206"/>
      <c r="B5" s="207"/>
      <c r="C5" s="206"/>
      <c r="D5" s="208"/>
      <c r="E5" s="209"/>
      <c r="F5" s="206"/>
      <c r="G5" s="160" t="s">
        <v>8</v>
      </c>
      <c r="H5" s="160" t="s">
        <v>6</v>
      </c>
      <c r="I5" s="160" t="s">
        <v>7</v>
      </c>
      <c r="J5" s="160" t="s">
        <v>8</v>
      </c>
      <c r="K5" s="160" t="s">
        <v>6</v>
      </c>
      <c r="L5" s="160" t="s">
        <v>7</v>
      </c>
      <c r="M5" s="160" t="s">
        <v>8</v>
      </c>
      <c r="N5" s="160" t="s">
        <v>6</v>
      </c>
      <c r="O5" s="160" t="s">
        <v>7</v>
      </c>
      <c r="P5" s="160" t="s">
        <v>6</v>
      </c>
      <c r="Q5" s="160" t="s">
        <v>7</v>
      </c>
      <c r="R5" s="160" t="s">
        <v>6</v>
      </c>
      <c r="S5" s="160" t="s">
        <v>7</v>
      </c>
      <c r="T5" s="160" t="s">
        <v>6</v>
      </c>
      <c r="U5" s="160" t="s">
        <v>7</v>
      </c>
      <c r="V5" s="160" t="s">
        <v>6</v>
      </c>
      <c r="W5" s="160" t="s">
        <v>7</v>
      </c>
    </row>
    <row r="6" spans="1:23" ht="33" customHeight="1" x14ac:dyDescent="0.25">
      <c r="A6" s="161"/>
      <c r="B6" s="161"/>
      <c r="C6" s="161" t="s">
        <v>105</v>
      </c>
      <c r="D6" s="162" t="s">
        <v>612</v>
      </c>
      <c r="E6" s="163"/>
      <c r="F6" s="161"/>
      <c r="G6" s="164"/>
      <c r="H6" s="164"/>
      <c r="I6" s="164"/>
      <c r="J6" s="164">
        <f>K6+L6</f>
        <v>0</v>
      </c>
      <c r="K6" s="164">
        <f>P6+R6+T6+V6</f>
        <v>0</v>
      </c>
      <c r="L6" s="164">
        <f>Q6+S6+U6+W6</f>
        <v>0</v>
      </c>
      <c r="M6" s="164"/>
      <c r="N6" s="164"/>
      <c r="O6" s="164"/>
      <c r="P6" s="164"/>
      <c r="Q6" s="164"/>
      <c r="R6" s="164"/>
      <c r="S6" s="164"/>
      <c r="T6" s="164"/>
      <c r="U6" s="164"/>
      <c r="V6" s="164"/>
      <c r="W6" s="164"/>
    </row>
    <row r="7" spans="1:23" ht="44.25" customHeight="1" x14ac:dyDescent="0.25">
      <c r="A7" s="161"/>
      <c r="B7" s="161"/>
      <c r="C7" s="161" t="s">
        <v>106</v>
      </c>
      <c r="D7" s="162" t="s">
        <v>613</v>
      </c>
      <c r="E7" s="163"/>
      <c r="F7" s="161"/>
      <c r="G7" s="164"/>
      <c r="H7" s="164"/>
      <c r="I7" s="164"/>
      <c r="J7" s="164">
        <f t="shared" ref="J7:J26" si="0">K7+L7</f>
        <v>0</v>
      </c>
      <c r="K7" s="164">
        <f t="shared" ref="K7:L26" si="1">P7+R7+T7+V7</f>
        <v>0</v>
      </c>
      <c r="L7" s="164">
        <f t="shared" si="1"/>
        <v>0</v>
      </c>
      <c r="M7" s="164"/>
      <c r="N7" s="164"/>
      <c r="O7" s="164"/>
      <c r="P7" s="164"/>
      <c r="Q7" s="164"/>
      <c r="R7" s="164"/>
      <c r="S7" s="164"/>
      <c r="T7" s="164"/>
      <c r="U7" s="164"/>
      <c r="V7" s="164"/>
      <c r="W7" s="164"/>
    </row>
    <row r="8" spans="1:23" ht="60.75" customHeight="1" x14ac:dyDescent="0.25">
      <c r="A8" s="161"/>
      <c r="B8" s="161"/>
      <c r="C8" s="161" t="s">
        <v>107</v>
      </c>
      <c r="D8" s="162" t="s">
        <v>614</v>
      </c>
      <c r="E8" s="163"/>
      <c r="F8" s="161"/>
      <c r="G8" s="164"/>
      <c r="H8" s="164"/>
      <c r="I8" s="164"/>
      <c r="J8" s="164">
        <f t="shared" si="0"/>
        <v>0</v>
      </c>
      <c r="K8" s="164">
        <f t="shared" si="1"/>
        <v>0</v>
      </c>
      <c r="L8" s="164">
        <f t="shared" si="1"/>
        <v>0</v>
      </c>
      <c r="M8" s="164"/>
      <c r="N8" s="164"/>
      <c r="O8" s="164"/>
      <c r="P8" s="164"/>
      <c r="Q8" s="164"/>
      <c r="R8" s="164"/>
      <c r="S8" s="164"/>
      <c r="T8" s="164"/>
      <c r="U8" s="164"/>
      <c r="V8" s="164"/>
      <c r="W8" s="164"/>
    </row>
    <row r="9" spans="1:23" ht="33.75" customHeight="1" x14ac:dyDescent="0.25">
      <c r="A9" s="161"/>
      <c r="B9" s="161"/>
      <c r="C9" s="161" t="s">
        <v>108</v>
      </c>
      <c r="D9" s="162" t="s">
        <v>615</v>
      </c>
      <c r="E9" s="163"/>
      <c r="F9" s="161"/>
      <c r="G9" s="164"/>
      <c r="H9" s="164"/>
      <c r="I9" s="164"/>
      <c r="J9" s="164">
        <f t="shared" si="0"/>
        <v>0</v>
      </c>
      <c r="K9" s="164">
        <f t="shared" si="1"/>
        <v>0</v>
      </c>
      <c r="L9" s="164">
        <f t="shared" si="1"/>
        <v>0</v>
      </c>
      <c r="M9" s="164"/>
      <c r="N9" s="164"/>
      <c r="O9" s="164"/>
      <c r="P9" s="164"/>
      <c r="Q9" s="164"/>
      <c r="R9" s="164"/>
      <c r="S9" s="164"/>
      <c r="T9" s="164"/>
      <c r="U9" s="164"/>
      <c r="V9" s="164"/>
      <c r="W9" s="164"/>
    </row>
    <row r="10" spans="1:23" ht="45.75" customHeight="1" x14ac:dyDescent="0.25">
      <c r="A10" s="161"/>
      <c r="B10" s="161"/>
      <c r="C10" s="161" t="s">
        <v>109</v>
      </c>
      <c r="D10" s="162" t="s">
        <v>616</v>
      </c>
      <c r="E10" s="163"/>
      <c r="F10" s="161"/>
      <c r="G10" s="164"/>
      <c r="H10" s="164"/>
      <c r="I10" s="164"/>
      <c r="J10" s="164">
        <f t="shared" si="0"/>
        <v>0</v>
      </c>
      <c r="K10" s="164">
        <f t="shared" si="1"/>
        <v>0</v>
      </c>
      <c r="L10" s="164">
        <f t="shared" si="1"/>
        <v>0</v>
      </c>
      <c r="M10" s="164"/>
      <c r="N10" s="164"/>
      <c r="O10" s="164"/>
      <c r="P10" s="164"/>
      <c r="Q10" s="164"/>
      <c r="R10" s="164"/>
      <c r="S10" s="164"/>
      <c r="T10" s="164"/>
      <c r="U10" s="164"/>
      <c r="V10" s="164"/>
      <c r="W10" s="164"/>
    </row>
    <row r="11" spans="1:23" ht="60.75" customHeight="1" x14ac:dyDescent="0.25">
      <c r="A11" s="161"/>
      <c r="B11" s="161"/>
      <c r="C11" s="161" t="s">
        <v>110</v>
      </c>
      <c r="D11" s="162" t="s">
        <v>614</v>
      </c>
      <c r="E11" s="163"/>
      <c r="F11" s="161"/>
      <c r="G11" s="164"/>
      <c r="H11" s="164"/>
      <c r="I11" s="164"/>
      <c r="J11" s="164">
        <f t="shared" si="0"/>
        <v>0</v>
      </c>
      <c r="K11" s="164">
        <f t="shared" si="1"/>
        <v>0</v>
      </c>
      <c r="L11" s="164">
        <f t="shared" si="1"/>
        <v>0</v>
      </c>
      <c r="M11" s="164"/>
      <c r="N11" s="164"/>
      <c r="O11" s="164"/>
      <c r="P11" s="164"/>
      <c r="Q11" s="164"/>
      <c r="R11" s="164"/>
      <c r="S11" s="164"/>
      <c r="T11" s="164"/>
      <c r="U11" s="164"/>
      <c r="V11" s="164"/>
      <c r="W11" s="164"/>
    </row>
    <row r="12" spans="1:23" ht="31.5" customHeight="1" x14ac:dyDescent="0.25">
      <c r="A12" s="161"/>
      <c r="B12" s="161"/>
      <c r="C12" s="161" t="s">
        <v>111</v>
      </c>
      <c r="D12" s="162" t="s">
        <v>617</v>
      </c>
      <c r="E12" s="163"/>
      <c r="F12" s="161"/>
      <c r="G12" s="164"/>
      <c r="H12" s="164"/>
      <c r="I12" s="164"/>
      <c r="J12" s="164">
        <f t="shared" si="0"/>
        <v>0</v>
      </c>
      <c r="K12" s="164">
        <f t="shared" si="1"/>
        <v>0</v>
      </c>
      <c r="L12" s="164">
        <f t="shared" si="1"/>
        <v>0</v>
      </c>
      <c r="M12" s="164"/>
      <c r="N12" s="164"/>
      <c r="O12" s="164"/>
      <c r="P12" s="164"/>
      <c r="Q12" s="164"/>
      <c r="R12" s="164"/>
      <c r="S12" s="164"/>
      <c r="T12" s="164"/>
      <c r="U12" s="164"/>
      <c r="V12" s="164"/>
      <c r="W12" s="164"/>
    </row>
    <row r="13" spans="1:23" ht="64.5" customHeight="1" x14ac:dyDescent="0.25">
      <c r="A13" s="161"/>
      <c r="B13" s="161"/>
      <c r="C13" s="161" t="s">
        <v>112</v>
      </c>
      <c r="D13" s="162" t="s">
        <v>618</v>
      </c>
      <c r="E13" s="163"/>
      <c r="F13" s="161"/>
      <c r="G13" s="164"/>
      <c r="H13" s="164"/>
      <c r="I13" s="164"/>
      <c r="J13" s="164">
        <f t="shared" si="0"/>
        <v>0</v>
      </c>
      <c r="K13" s="164">
        <f t="shared" si="1"/>
        <v>0</v>
      </c>
      <c r="L13" s="164">
        <f t="shared" si="1"/>
        <v>0</v>
      </c>
      <c r="M13" s="164"/>
      <c r="N13" s="164"/>
      <c r="O13" s="164"/>
      <c r="P13" s="164"/>
      <c r="Q13" s="164"/>
      <c r="R13" s="164"/>
      <c r="S13" s="164"/>
      <c r="T13" s="164"/>
      <c r="U13" s="164"/>
      <c r="V13" s="164"/>
      <c r="W13" s="164"/>
    </row>
    <row r="14" spans="1:23" ht="62.25" customHeight="1" x14ac:dyDescent="0.25">
      <c r="A14" s="161"/>
      <c r="B14" s="161"/>
      <c r="C14" s="161" t="s">
        <v>113</v>
      </c>
      <c r="D14" s="162" t="s">
        <v>619</v>
      </c>
      <c r="E14" s="163"/>
      <c r="F14" s="161"/>
      <c r="G14" s="164"/>
      <c r="H14" s="164"/>
      <c r="I14" s="164"/>
      <c r="J14" s="164">
        <f t="shared" si="0"/>
        <v>0</v>
      </c>
      <c r="K14" s="164">
        <f t="shared" si="1"/>
        <v>0</v>
      </c>
      <c r="L14" s="164">
        <f t="shared" si="1"/>
        <v>0</v>
      </c>
      <c r="M14" s="164"/>
      <c r="N14" s="164"/>
      <c r="O14" s="164"/>
      <c r="P14" s="164"/>
      <c r="Q14" s="164"/>
      <c r="R14" s="164"/>
      <c r="S14" s="164"/>
      <c r="T14" s="164"/>
      <c r="U14" s="164"/>
      <c r="V14" s="164"/>
      <c r="W14" s="164"/>
    </row>
    <row r="15" spans="1:23" ht="47.25" customHeight="1" x14ac:dyDescent="0.25">
      <c r="A15" s="161"/>
      <c r="B15" s="161"/>
      <c r="C15" s="161" t="s">
        <v>620</v>
      </c>
      <c r="D15" s="162" t="s">
        <v>621</v>
      </c>
      <c r="E15" s="163"/>
      <c r="F15" s="161"/>
      <c r="G15" s="164"/>
      <c r="H15" s="164"/>
      <c r="I15" s="164"/>
      <c r="J15" s="164">
        <f t="shared" si="0"/>
        <v>0</v>
      </c>
      <c r="K15" s="164">
        <f t="shared" si="1"/>
        <v>0</v>
      </c>
      <c r="L15" s="164">
        <f t="shared" si="1"/>
        <v>0</v>
      </c>
      <c r="M15" s="164"/>
      <c r="N15" s="164"/>
      <c r="O15" s="164"/>
      <c r="P15" s="164"/>
      <c r="Q15" s="164"/>
      <c r="R15" s="164"/>
      <c r="S15" s="164"/>
      <c r="T15" s="164"/>
      <c r="U15" s="164"/>
      <c r="V15" s="164"/>
      <c r="W15" s="164"/>
    </row>
    <row r="16" spans="1:23" ht="34.5" customHeight="1" x14ac:dyDescent="0.25">
      <c r="A16" s="161"/>
      <c r="B16" s="161"/>
      <c r="C16" s="161" t="s">
        <v>622</v>
      </c>
      <c r="D16" s="162" t="s">
        <v>623</v>
      </c>
      <c r="E16" s="163"/>
      <c r="F16" s="161"/>
      <c r="G16" s="164"/>
      <c r="H16" s="164"/>
      <c r="I16" s="164"/>
      <c r="J16" s="164">
        <f t="shared" si="0"/>
        <v>0</v>
      </c>
      <c r="K16" s="164">
        <f t="shared" si="1"/>
        <v>0</v>
      </c>
      <c r="L16" s="164">
        <f t="shared" si="1"/>
        <v>0</v>
      </c>
      <c r="M16" s="164"/>
      <c r="N16" s="164"/>
      <c r="O16" s="164"/>
      <c r="P16" s="164"/>
      <c r="Q16" s="164"/>
      <c r="R16" s="164"/>
      <c r="S16" s="164"/>
      <c r="T16" s="164"/>
      <c r="U16" s="164"/>
      <c r="V16" s="164"/>
      <c r="W16" s="164"/>
    </row>
    <row r="17" spans="1:23" ht="37.5" customHeight="1" x14ac:dyDescent="0.25">
      <c r="A17" s="161"/>
      <c r="B17" s="161"/>
      <c r="C17" s="161" t="s">
        <v>624</v>
      </c>
      <c r="D17" s="162" t="s">
        <v>625</v>
      </c>
      <c r="E17" s="163"/>
      <c r="F17" s="161"/>
      <c r="G17" s="164"/>
      <c r="H17" s="164"/>
      <c r="I17" s="164"/>
      <c r="J17" s="164">
        <f t="shared" si="0"/>
        <v>0</v>
      </c>
      <c r="K17" s="164">
        <f t="shared" si="1"/>
        <v>0</v>
      </c>
      <c r="L17" s="164">
        <f t="shared" si="1"/>
        <v>0</v>
      </c>
      <c r="M17" s="164"/>
      <c r="N17" s="164"/>
      <c r="O17" s="164"/>
      <c r="P17" s="164"/>
      <c r="Q17" s="164"/>
      <c r="R17" s="164"/>
      <c r="S17" s="164"/>
      <c r="T17" s="164"/>
      <c r="U17" s="164"/>
      <c r="V17" s="164"/>
      <c r="W17" s="164"/>
    </row>
    <row r="18" spans="1:23" ht="31.5" customHeight="1" x14ac:dyDescent="0.25">
      <c r="A18" s="161"/>
      <c r="B18" s="161"/>
      <c r="C18" s="161" t="s">
        <v>105</v>
      </c>
      <c r="D18" s="165" t="s">
        <v>626</v>
      </c>
      <c r="E18" s="163"/>
      <c r="F18" s="161"/>
      <c r="G18" s="164"/>
      <c r="H18" s="164"/>
      <c r="I18" s="164"/>
      <c r="J18" s="164">
        <f t="shared" si="0"/>
        <v>0</v>
      </c>
      <c r="K18" s="164">
        <f t="shared" si="1"/>
        <v>0</v>
      </c>
      <c r="L18" s="164">
        <f t="shared" si="1"/>
        <v>0</v>
      </c>
      <c r="M18" s="164"/>
      <c r="N18" s="164"/>
      <c r="O18" s="164"/>
      <c r="P18" s="164"/>
      <c r="Q18" s="164"/>
      <c r="R18" s="164"/>
      <c r="S18" s="164"/>
      <c r="T18" s="164"/>
      <c r="U18" s="164"/>
      <c r="V18" s="164"/>
      <c r="W18" s="164"/>
    </row>
    <row r="19" spans="1:23" ht="31.5" customHeight="1" x14ac:dyDescent="0.25">
      <c r="A19" s="161"/>
      <c r="B19" s="161"/>
      <c r="C19" s="161" t="s">
        <v>106</v>
      </c>
      <c r="D19" s="162" t="s">
        <v>627</v>
      </c>
      <c r="E19" s="163"/>
      <c r="F19" s="161"/>
      <c r="G19" s="164"/>
      <c r="H19" s="164"/>
      <c r="I19" s="164"/>
      <c r="J19" s="164">
        <f t="shared" si="0"/>
        <v>0</v>
      </c>
      <c r="K19" s="164">
        <f t="shared" si="1"/>
        <v>0</v>
      </c>
      <c r="L19" s="164">
        <f t="shared" si="1"/>
        <v>0</v>
      </c>
      <c r="M19" s="164"/>
      <c r="N19" s="164"/>
      <c r="O19" s="164"/>
      <c r="P19" s="164"/>
      <c r="Q19" s="164"/>
      <c r="R19" s="164"/>
      <c r="S19" s="164"/>
      <c r="T19" s="164"/>
      <c r="U19" s="164"/>
      <c r="V19" s="164"/>
      <c r="W19" s="164"/>
    </row>
    <row r="20" spans="1:23" ht="31.5" customHeight="1" x14ac:dyDescent="0.25">
      <c r="A20" s="161"/>
      <c r="B20" s="161"/>
      <c r="C20" s="161" t="s">
        <v>107</v>
      </c>
      <c r="D20" s="162" t="s">
        <v>42</v>
      </c>
      <c r="E20" s="163"/>
      <c r="F20" s="161"/>
      <c r="G20" s="164"/>
      <c r="H20" s="164"/>
      <c r="I20" s="164"/>
      <c r="J20" s="164">
        <f t="shared" si="0"/>
        <v>0</v>
      </c>
      <c r="K20" s="164">
        <f t="shared" si="1"/>
        <v>0</v>
      </c>
      <c r="L20" s="164">
        <f t="shared" si="1"/>
        <v>0</v>
      </c>
      <c r="M20" s="164"/>
      <c r="N20" s="164"/>
      <c r="O20" s="164"/>
      <c r="P20" s="164"/>
      <c r="Q20" s="164"/>
      <c r="R20" s="164"/>
      <c r="S20" s="164"/>
      <c r="T20" s="164"/>
      <c r="U20" s="164"/>
      <c r="V20" s="164"/>
      <c r="W20" s="164"/>
    </row>
    <row r="21" spans="1:23" ht="31.5" customHeight="1" x14ac:dyDescent="0.25">
      <c r="A21" s="161"/>
      <c r="B21" s="161"/>
      <c r="C21" s="161" t="s">
        <v>108</v>
      </c>
      <c r="D21" s="162" t="s">
        <v>43</v>
      </c>
      <c r="E21" s="163"/>
      <c r="F21" s="161"/>
      <c r="G21" s="164"/>
      <c r="H21" s="164"/>
      <c r="I21" s="164"/>
      <c r="J21" s="164">
        <f t="shared" si="0"/>
        <v>0</v>
      </c>
      <c r="K21" s="164">
        <f t="shared" si="1"/>
        <v>0</v>
      </c>
      <c r="L21" s="164">
        <f t="shared" si="1"/>
        <v>0</v>
      </c>
      <c r="M21" s="164"/>
      <c r="N21" s="164"/>
      <c r="O21" s="164"/>
      <c r="P21" s="164"/>
      <c r="Q21" s="164"/>
      <c r="R21" s="164"/>
      <c r="S21" s="164"/>
      <c r="T21" s="164"/>
      <c r="U21" s="164"/>
      <c r="V21" s="164"/>
      <c r="W21" s="164"/>
    </row>
    <row r="22" spans="1:23" ht="58.5" customHeight="1" x14ac:dyDescent="0.25">
      <c r="A22" s="161"/>
      <c r="B22" s="161"/>
      <c r="C22" s="161" t="s">
        <v>109</v>
      </c>
      <c r="D22" s="162" t="s">
        <v>628</v>
      </c>
      <c r="E22" s="163"/>
      <c r="F22" s="161"/>
      <c r="G22" s="164"/>
      <c r="H22" s="164"/>
      <c r="I22" s="164"/>
      <c r="J22" s="164">
        <f t="shared" si="0"/>
        <v>0</v>
      </c>
      <c r="K22" s="164">
        <f t="shared" si="1"/>
        <v>0</v>
      </c>
      <c r="L22" s="164">
        <f t="shared" si="1"/>
        <v>0</v>
      </c>
      <c r="M22" s="164"/>
      <c r="N22" s="164"/>
      <c r="O22" s="164"/>
      <c r="P22" s="164"/>
      <c r="Q22" s="164"/>
      <c r="R22" s="164"/>
      <c r="S22" s="164"/>
      <c r="T22" s="164"/>
      <c r="U22" s="164"/>
      <c r="V22" s="164"/>
      <c r="W22" s="164"/>
    </row>
    <row r="23" spans="1:23" ht="34.5" customHeight="1" x14ac:dyDescent="0.25">
      <c r="A23" s="161"/>
      <c r="B23" s="161"/>
      <c r="C23" s="161" t="s">
        <v>110</v>
      </c>
      <c r="D23" s="162" t="s">
        <v>629</v>
      </c>
      <c r="E23" s="163"/>
      <c r="F23" s="161"/>
      <c r="G23" s="164"/>
      <c r="H23" s="164"/>
      <c r="I23" s="164"/>
      <c r="J23" s="164">
        <f t="shared" si="0"/>
        <v>0</v>
      </c>
      <c r="K23" s="164">
        <f t="shared" si="1"/>
        <v>0</v>
      </c>
      <c r="L23" s="164">
        <f t="shared" si="1"/>
        <v>0</v>
      </c>
      <c r="M23" s="164"/>
      <c r="N23" s="164"/>
      <c r="O23" s="164"/>
      <c r="P23" s="164"/>
      <c r="Q23" s="164"/>
      <c r="R23" s="164"/>
      <c r="S23" s="164"/>
      <c r="T23" s="164"/>
      <c r="U23" s="164"/>
      <c r="V23" s="164"/>
      <c r="W23" s="164"/>
    </row>
    <row r="24" spans="1:23" ht="34.5" customHeight="1" x14ac:dyDescent="0.25">
      <c r="A24" s="161"/>
      <c r="B24" s="161"/>
      <c r="C24" s="161" t="s">
        <v>111</v>
      </c>
      <c r="D24" s="162" t="s">
        <v>630</v>
      </c>
      <c r="E24" s="163"/>
      <c r="F24" s="161"/>
      <c r="G24" s="164"/>
      <c r="H24" s="164"/>
      <c r="I24" s="164"/>
      <c r="J24" s="164">
        <f t="shared" si="0"/>
        <v>0</v>
      </c>
      <c r="K24" s="164">
        <f t="shared" si="1"/>
        <v>0</v>
      </c>
      <c r="L24" s="164">
        <f t="shared" si="1"/>
        <v>0</v>
      </c>
      <c r="M24" s="164"/>
      <c r="N24" s="164"/>
      <c r="O24" s="164"/>
      <c r="P24" s="164"/>
      <c r="Q24" s="164"/>
      <c r="R24" s="164"/>
      <c r="S24" s="164"/>
      <c r="T24" s="164"/>
      <c r="U24" s="164"/>
      <c r="V24" s="164"/>
      <c r="W24" s="164"/>
    </row>
    <row r="25" spans="1:23" ht="49.5" customHeight="1" x14ac:dyDescent="0.25">
      <c r="A25" s="161"/>
      <c r="B25" s="161"/>
      <c r="C25" s="161" t="s">
        <v>112</v>
      </c>
      <c r="D25" s="162" t="s">
        <v>631</v>
      </c>
      <c r="E25" s="163"/>
      <c r="F25" s="161"/>
      <c r="G25" s="164"/>
      <c r="H25" s="164"/>
      <c r="I25" s="164"/>
      <c r="J25" s="164">
        <f t="shared" si="0"/>
        <v>0</v>
      </c>
      <c r="K25" s="164">
        <f t="shared" si="1"/>
        <v>0</v>
      </c>
      <c r="L25" s="164">
        <f t="shared" si="1"/>
        <v>0</v>
      </c>
      <c r="M25" s="164"/>
      <c r="N25" s="164"/>
      <c r="O25" s="164"/>
      <c r="P25" s="164"/>
      <c r="Q25" s="164"/>
      <c r="R25" s="164"/>
      <c r="S25" s="164"/>
      <c r="T25" s="164"/>
      <c r="U25" s="164"/>
      <c r="V25" s="164"/>
      <c r="W25" s="164"/>
    </row>
    <row r="26" spans="1:23" ht="50.25" customHeight="1" x14ac:dyDescent="0.25">
      <c r="A26" s="161"/>
      <c r="B26" s="161"/>
      <c r="C26" s="161" t="s">
        <v>113</v>
      </c>
      <c r="D26" s="162" t="s">
        <v>632</v>
      </c>
      <c r="E26" s="163"/>
      <c r="F26" s="161"/>
      <c r="G26" s="164"/>
      <c r="H26" s="164"/>
      <c r="I26" s="164"/>
      <c r="J26" s="164">
        <f t="shared" si="0"/>
        <v>0</v>
      </c>
      <c r="K26" s="164">
        <f t="shared" si="1"/>
        <v>0</v>
      </c>
      <c r="L26" s="164">
        <f t="shared" si="1"/>
        <v>0</v>
      </c>
      <c r="M26" s="164"/>
      <c r="N26" s="164"/>
      <c r="O26" s="164"/>
      <c r="P26" s="164"/>
      <c r="Q26" s="164"/>
      <c r="R26" s="164"/>
      <c r="S26" s="164"/>
      <c r="T26" s="164"/>
      <c r="U26" s="164"/>
      <c r="V26" s="164"/>
      <c r="W26" s="164"/>
    </row>
    <row r="28" spans="1:23" ht="18" customHeight="1" x14ac:dyDescent="0.25">
      <c r="A28" s="3" t="s">
        <v>497</v>
      </c>
    </row>
    <row r="29" spans="1:23" ht="18" customHeight="1" x14ac:dyDescent="0.25">
      <c r="A29" s="29" t="s">
        <v>633</v>
      </c>
    </row>
    <row r="30" spans="1:23" ht="18" customHeight="1" x14ac:dyDescent="0.25">
      <c r="A30" s="29" t="s">
        <v>634</v>
      </c>
      <c r="D30" s="38"/>
      <c r="E30" s="38"/>
      <c r="F30" s="38"/>
      <c r="G30" s="38"/>
      <c r="H30" s="38"/>
      <c r="I30" s="38"/>
      <c r="J30" s="38"/>
      <c r="K30" s="38"/>
      <c r="L30" s="38"/>
      <c r="M30" s="38"/>
      <c r="N30" s="38"/>
      <c r="O30" s="38"/>
      <c r="P30" s="38"/>
      <c r="Q30" s="38"/>
      <c r="R30" s="38"/>
      <c r="S30" s="38"/>
      <c r="T30" s="38"/>
      <c r="U30" s="38"/>
      <c r="V30" s="38"/>
      <c r="W30" s="38"/>
    </row>
    <row r="31" spans="1:23" ht="18" customHeight="1" x14ac:dyDescent="0.25">
      <c r="A31" s="198" t="s">
        <v>635</v>
      </c>
      <c r="B31" s="198"/>
      <c r="C31" s="198"/>
      <c r="D31" s="198"/>
      <c r="E31" s="198"/>
      <c r="F31" s="198"/>
      <c r="G31" s="198"/>
      <c r="H31" s="198"/>
      <c r="I31" s="198"/>
      <c r="J31" s="198"/>
      <c r="K31" s="198"/>
      <c r="L31" s="198"/>
      <c r="M31" s="198"/>
      <c r="N31" s="198"/>
      <c r="O31" s="198"/>
      <c r="P31" s="198"/>
      <c r="Q31" s="198"/>
      <c r="R31" s="198"/>
      <c r="S31" s="198"/>
      <c r="T31" s="198"/>
      <c r="U31" s="198"/>
      <c r="V31" s="198"/>
      <c r="W31" s="198"/>
    </row>
    <row r="32" spans="1:23" x14ac:dyDescent="0.25">
      <c r="A32" s="198"/>
      <c r="B32" s="198"/>
      <c r="C32" s="198"/>
      <c r="D32" s="198"/>
      <c r="E32" s="198"/>
      <c r="F32" s="198"/>
      <c r="G32" s="198"/>
      <c r="H32" s="198"/>
      <c r="I32" s="198"/>
      <c r="J32" s="198"/>
      <c r="K32" s="198"/>
      <c r="L32" s="198"/>
      <c r="M32" s="198"/>
      <c r="N32" s="198"/>
      <c r="O32" s="198"/>
      <c r="P32" s="198"/>
      <c r="Q32" s="198"/>
      <c r="R32" s="198"/>
      <c r="S32" s="198"/>
      <c r="T32" s="198"/>
      <c r="U32" s="198"/>
      <c r="V32" s="198"/>
      <c r="W32" s="198"/>
    </row>
    <row r="33" spans="1:1" x14ac:dyDescent="0.25">
      <c r="A33" s="4" t="s">
        <v>501</v>
      </c>
    </row>
  </sheetData>
  <mergeCells count="14">
    <mergeCell ref="V4:W4"/>
    <mergeCell ref="A31:W32"/>
    <mergeCell ref="G4:I4"/>
    <mergeCell ref="J4:L4"/>
    <mergeCell ref="M4:O4"/>
    <mergeCell ref="P4:Q4"/>
    <mergeCell ref="R4:S4"/>
    <mergeCell ref="T4:U4"/>
    <mergeCell ref="A4:A5"/>
    <mergeCell ref="B4:B5"/>
    <mergeCell ref="C4:C5"/>
    <mergeCell ref="D4:D5"/>
    <mergeCell ref="E4:E5"/>
    <mergeCell ref="F4:F5"/>
  </mergeCells>
  <printOptions horizontalCentered="1"/>
  <pageMargins left="0.11811023622047245" right="0.11811023622047245" top="0.74803149606299213" bottom="0.74803149606299213" header="0.31496062992125984" footer="0.31496062992125984"/>
  <pageSetup paperSize="9" scale="5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AF35"/>
  <sheetViews>
    <sheetView showGridLines="0" workbookViewId="0"/>
  </sheetViews>
  <sheetFormatPr defaultRowHeight="12.75" x14ac:dyDescent="0.25"/>
  <cols>
    <col min="1" max="1" width="7.7109375" style="9" customWidth="1"/>
    <col min="2" max="2" width="9" style="9" customWidth="1"/>
    <col min="3" max="3" width="7.5703125" style="9" customWidth="1"/>
    <col min="4" max="4" width="33.28515625" style="9" customWidth="1"/>
    <col min="5" max="5" width="12" style="9" customWidth="1"/>
    <col min="6" max="6" width="8.42578125" style="9" customWidth="1"/>
    <col min="7" max="8" width="9.42578125" style="9" customWidth="1"/>
    <col min="9" max="9" width="10.85546875" style="9" customWidth="1"/>
    <col min="10" max="10" width="6.5703125" style="9" customWidth="1"/>
    <col min="11" max="15" width="3.28515625" style="9" customWidth="1"/>
    <col min="16" max="16" width="14.140625" style="9" customWidth="1"/>
    <col min="17" max="19" width="4.85546875" style="9" customWidth="1"/>
    <col min="20" max="20" width="9.7109375" style="9" customWidth="1"/>
    <col min="21" max="23" width="4.85546875" style="9" customWidth="1"/>
    <col min="24" max="24" width="10.7109375" style="9" customWidth="1"/>
    <col min="25" max="27" width="4.85546875" style="9" customWidth="1"/>
    <col min="28" max="28" width="9.85546875" style="9" customWidth="1"/>
    <col min="29" max="31" width="4.85546875" style="9" customWidth="1"/>
    <col min="32" max="32" width="8.28515625" style="9" customWidth="1"/>
    <col min="33" max="33" width="44.28515625" style="9" customWidth="1"/>
    <col min="34" max="16384" width="9.140625" style="9"/>
  </cols>
  <sheetData>
    <row r="1" spans="1:32" s="8" customFormat="1" ht="30" customHeight="1" x14ac:dyDescent="0.25">
      <c r="A1" s="1" t="s">
        <v>75</v>
      </c>
    </row>
    <row r="2" spans="1:32" s="8" customFormat="1" ht="15.75" x14ac:dyDescent="0.25">
      <c r="A2" s="1" t="s">
        <v>417</v>
      </c>
    </row>
    <row r="3" spans="1:32" s="8" customFormat="1" ht="15.75" x14ac:dyDescent="0.25">
      <c r="A3" s="9" t="s">
        <v>504</v>
      </c>
    </row>
    <row r="5" spans="1:32" s="7" customFormat="1" ht="45.75" customHeight="1" x14ac:dyDescent="0.25">
      <c r="A5" s="213" t="s">
        <v>20</v>
      </c>
      <c r="B5" s="213" t="s">
        <v>118</v>
      </c>
      <c r="C5" s="213" t="s">
        <v>11</v>
      </c>
      <c r="D5" s="214" t="s">
        <v>1</v>
      </c>
      <c r="E5" s="213" t="s">
        <v>412</v>
      </c>
      <c r="F5" s="213" t="s">
        <v>45</v>
      </c>
      <c r="G5" s="213" t="s">
        <v>115</v>
      </c>
      <c r="H5" s="213" t="s">
        <v>47</v>
      </c>
      <c r="I5" s="213" t="s">
        <v>413</v>
      </c>
      <c r="J5" s="213" t="s">
        <v>46</v>
      </c>
      <c r="K5" s="214"/>
      <c r="L5" s="214"/>
      <c r="M5" s="213" t="s">
        <v>74</v>
      </c>
      <c r="N5" s="214"/>
      <c r="O5" s="214"/>
      <c r="P5" s="213" t="s">
        <v>505</v>
      </c>
      <c r="Q5" s="193">
        <v>2017</v>
      </c>
      <c r="R5" s="193"/>
      <c r="S5" s="193"/>
      <c r="T5" s="193"/>
      <c r="U5" s="213">
        <v>2016</v>
      </c>
      <c r="V5" s="213"/>
      <c r="W5" s="213"/>
      <c r="X5" s="213"/>
      <c r="Y5" s="213">
        <v>2015</v>
      </c>
      <c r="Z5" s="213"/>
      <c r="AA5" s="213"/>
      <c r="AB5" s="213"/>
      <c r="AC5" s="213">
        <v>2014</v>
      </c>
      <c r="AD5" s="213"/>
      <c r="AE5" s="213"/>
      <c r="AF5" s="213"/>
    </row>
    <row r="6" spans="1:32" s="7" customFormat="1" ht="39" customHeight="1" x14ac:dyDescent="0.25">
      <c r="A6" s="213"/>
      <c r="B6" s="213"/>
      <c r="C6" s="213"/>
      <c r="D6" s="214"/>
      <c r="E6" s="213"/>
      <c r="F6" s="213"/>
      <c r="G6" s="213"/>
      <c r="H6" s="213"/>
      <c r="I6" s="213"/>
      <c r="J6" s="80" t="s">
        <v>8</v>
      </c>
      <c r="K6" s="80" t="s">
        <v>6</v>
      </c>
      <c r="L6" s="80" t="s">
        <v>7</v>
      </c>
      <c r="M6" s="80" t="s">
        <v>8</v>
      </c>
      <c r="N6" s="80" t="s">
        <v>6</v>
      </c>
      <c r="O6" s="80" t="s">
        <v>7</v>
      </c>
      <c r="P6" s="213"/>
      <c r="Q6" s="102" t="s">
        <v>8</v>
      </c>
      <c r="R6" s="102" t="s">
        <v>6</v>
      </c>
      <c r="S6" s="102" t="s">
        <v>7</v>
      </c>
      <c r="T6" s="103" t="s">
        <v>411</v>
      </c>
      <c r="U6" s="80" t="s">
        <v>8</v>
      </c>
      <c r="V6" s="80" t="s">
        <v>6</v>
      </c>
      <c r="W6" s="80" t="s">
        <v>7</v>
      </c>
      <c r="X6" s="104" t="s">
        <v>411</v>
      </c>
      <c r="Y6" s="80" t="s">
        <v>8</v>
      </c>
      <c r="Z6" s="80" t="s">
        <v>6</v>
      </c>
      <c r="AA6" s="80" t="s">
        <v>7</v>
      </c>
      <c r="AB6" s="104" t="s">
        <v>411</v>
      </c>
      <c r="AC6" s="80" t="s">
        <v>8</v>
      </c>
      <c r="AD6" s="80" t="s">
        <v>6</v>
      </c>
      <c r="AE6" s="80" t="s">
        <v>7</v>
      </c>
      <c r="AF6" s="104" t="s">
        <v>411</v>
      </c>
    </row>
    <row r="7" spans="1:32" s="4" customFormat="1" ht="27.75" customHeight="1" x14ac:dyDescent="0.25">
      <c r="A7" s="215">
        <v>6</v>
      </c>
      <c r="B7" s="215" t="s">
        <v>232</v>
      </c>
      <c r="C7" s="210" t="s">
        <v>233</v>
      </c>
      <c r="D7" s="216" t="s">
        <v>234</v>
      </c>
      <c r="E7" s="210" t="s">
        <v>124</v>
      </c>
      <c r="F7" s="210"/>
      <c r="G7" s="210"/>
      <c r="H7" s="210" t="s">
        <v>131</v>
      </c>
      <c r="I7" s="210"/>
      <c r="J7" s="211">
        <v>0.35</v>
      </c>
      <c r="K7" s="210"/>
      <c r="L7" s="210"/>
      <c r="M7" s="211"/>
      <c r="N7" s="210"/>
      <c r="O7" s="210"/>
      <c r="P7" s="105" t="s">
        <v>48</v>
      </c>
      <c r="Q7" s="105">
        <v>0</v>
      </c>
      <c r="R7" s="105">
        <v>0</v>
      </c>
      <c r="S7" s="105">
        <v>0</v>
      </c>
      <c r="T7" s="106"/>
      <c r="U7" s="107">
        <v>0</v>
      </c>
      <c r="V7" s="107">
        <v>0</v>
      </c>
      <c r="W7" s="107">
        <v>0</v>
      </c>
      <c r="X7" s="108"/>
      <c r="Y7" s="107">
        <v>0</v>
      </c>
      <c r="Z7" s="107">
        <v>0</v>
      </c>
      <c r="AA7" s="107">
        <v>0</v>
      </c>
      <c r="AB7" s="108"/>
      <c r="AC7" s="107">
        <v>0</v>
      </c>
      <c r="AD7" s="107">
        <v>0</v>
      </c>
      <c r="AE7" s="107">
        <v>0</v>
      </c>
      <c r="AF7" s="108"/>
    </row>
    <row r="8" spans="1:32" s="4" customFormat="1" ht="27.75" customHeight="1" x14ac:dyDescent="0.25">
      <c r="A8" s="215"/>
      <c r="B8" s="215"/>
      <c r="C8" s="210"/>
      <c r="D8" s="216"/>
      <c r="E8" s="210"/>
      <c r="F8" s="210"/>
      <c r="G8" s="210"/>
      <c r="H8" s="210"/>
      <c r="I8" s="210"/>
      <c r="J8" s="211"/>
      <c r="K8" s="210"/>
      <c r="L8" s="210"/>
      <c r="M8" s="211"/>
      <c r="N8" s="210"/>
      <c r="O8" s="210"/>
      <c r="P8" s="105" t="s">
        <v>44</v>
      </c>
      <c r="Q8" s="105">
        <v>0</v>
      </c>
      <c r="R8" s="105">
        <v>0</v>
      </c>
      <c r="S8" s="105">
        <v>0</v>
      </c>
      <c r="T8" s="106"/>
      <c r="U8" s="105">
        <v>0</v>
      </c>
      <c r="V8" s="105">
        <v>0</v>
      </c>
      <c r="W8" s="105">
        <v>0</v>
      </c>
      <c r="X8" s="108"/>
      <c r="Y8" s="105">
        <v>0</v>
      </c>
      <c r="Z8" s="105">
        <v>0</v>
      </c>
      <c r="AA8" s="105">
        <v>0</v>
      </c>
      <c r="AB8" s="108"/>
      <c r="AC8" s="105">
        <v>0</v>
      </c>
      <c r="AD8" s="105">
        <v>0</v>
      </c>
      <c r="AE8" s="105">
        <v>0</v>
      </c>
      <c r="AF8" s="108"/>
    </row>
    <row r="9" spans="1:32" s="4" customFormat="1" ht="27.75" customHeight="1" x14ac:dyDescent="0.25">
      <c r="A9" s="215">
        <v>6</v>
      </c>
      <c r="B9" s="215" t="s">
        <v>236</v>
      </c>
      <c r="C9" s="210" t="s">
        <v>237</v>
      </c>
      <c r="D9" s="216" t="s">
        <v>238</v>
      </c>
      <c r="E9" s="210" t="s">
        <v>124</v>
      </c>
      <c r="F9" s="210"/>
      <c r="G9" s="210"/>
      <c r="H9" s="210" t="s">
        <v>131</v>
      </c>
      <c r="I9" s="210"/>
      <c r="J9" s="211">
        <v>0.7</v>
      </c>
      <c r="K9" s="210"/>
      <c r="L9" s="210"/>
      <c r="M9" s="211"/>
      <c r="N9" s="210"/>
      <c r="O9" s="210"/>
      <c r="P9" s="105" t="s">
        <v>48</v>
      </c>
      <c r="Q9" s="105">
        <v>0</v>
      </c>
      <c r="R9" s="105">
        <v>0</v>
      </c>
      <c r="S9" s="105">
        <v>0</v>
      </c>
      <c r="T9" s="106"/>
      <c r="U9" s="105">
        <v>0</v>
      </c>
      <c r="V9" s="105">
        <v>0</v>
      </c>
      <c r="W9" s="105">
        <v>0</v>
      </c>
      <c r="X9" s="108"/>
      <c r="Y9" s="105">
        <v>0</v>
      </c>
      <c r="Z9" s="105">
        <v>0</v>
      </c>
      <c r="AA9" s="105">
        <v>0</v>
      </c>
      <c r="AB9" s="108"/>
      <c r="AC9" s="105">
        <v>0</v>
      </c>
      <c r="AD9" s="105">
        <v>0</v>
      </c>
      <c r="AE9" s="105">
        <v>0</v>
      </c>
      <c r="AF9" s="108"/>
    </row>
    <row r="10" spans="1:32" s="4" customFormat="1" ht="27.75" customHeight="1" x14ac:dyDescent="0.25">
      <c r="A10" s="215"/>
      <c r="B10" s="215"/>
      <c r="C10" s="210"/>
      <c r="D10" s="216"/>
      <c r="E10" s="210"/>
      <c r="F10" s="210"/>
      <c r="G10" s="210"/>
      <c r="H10" s="210"/>
      <c r="I10" s="210"/>
      <c r="J10" s="211"/>
      <c r="K10" s="210"/>
      <c r="L10" s="210"/>
      <c r="M10" s="211"/>
      <c r="N10" s="210"/>
      <c r="O10" s="210"/>
      <c r="P10" s="105" t="s">
        <v>44</v>
      </c>
      <c r="Q10" s="105">
        <v>0</v>
      </c>
      <c r="R10" s="105">
        <v>0</v>
      </c>
      <c r="S10" s="105">
        <v>0</v>
      </c>
      <c r="T10" s="106"/>
      <c r="U10" s="105">
        <v>0</v>
      </c>
      <c r="V10" s="105">
        <v>0</v>
      </c>
      <c r="W10" s="105">
        <v>0</v>
      </c>
      <c r="X10" s="108"/>
      <c r="Y10" s="105">
        <v>0</v>
      </c>
      <c r="Z10" s="105">
        <v>0</v>
      </c>
      <c r="AA10" s="105">
        <v>0</v>
      </c>
      <c r="AB10" s="108"/>
      <c r="AC10" s="105">
        <v>0</v>
      </c>
      <c r="AD10" s="105">
        <v>0</v>
      </c>
      <c r="AE10" s="105">
        <v>0</v>
      </c>
      <c r="AF10" s="108"/>
    </row>
    <row r="11" spans="1:32" s="4" customFormat="1" ht="27.75" customHeight="1" x14ac:dyDescent="0.25">
      <c r="A11" s="215">
        <v>6</v>
      </c>
      <c r="B11" s="215" t="s">
        <v>239</v>
      </c>
      <c r="C11" s="210" t="s">
        <v>240</v>
      </c>
      <c r="D11" s="216" t="s">
        <v>241</v>
      </c>
      <c r="E11" s="210" t="s">
        <v>124</v>
      </c>
      <c r="F11" s="210"/>
      <c r="G11" s="210"/>
      <c r="H11" s="210" t="s">
        <v>131</v>
      </c>
      <c r="I11" s="210"/>
      <c r="J11" s="211">
        <v>0.65</v>
      </c>
      <c r="K11" s="210"/>
      <c r="L11" s="210"/>
      <c r="M11" s="211"/>
      <c r="N11" s="210"/>
      <c r="O11" s="210"/>
      <c r="P11" s="105" t="s">
        <v>48</v>
      </c>
      <c r="Q11" s="105">
        <v>0</v>
      </c>
      <c r="R11" s="105">
        <v>0</v>
      </c>
      <c r="S11" s="105">
        <v>0</v>
      </c>
      <c r="T11" s="106"/>
      <c r="U11" s="107">
        <v>0</v>
      </c>
      <c r="V11" s="107">
        <v>0</v>
      </c>
      <c r="W11" s="107">
        <v>0</v>
      </c>
      <c r="X11" s="108"/>
      <c r="Y11" s="107">
        <v>0</v>
      </c>
      <c r="Z11" s="107">
        <v>0</v>
      </c>
      <c r="AA11" s="107">
        <v>0</v>
      </c>
      <c r="AB11" s="108"/>
      <c r="AC11" s="107">
        <v>0</v>
      </c>
      <c r="AD11" s="107">
        <v>0</v>
      </c>
      <c r="AE11" s="107">
        <v>0</v>
      </c>
      <c r="AF11" s="108"/>
    </row>
    <row r="12" spans="1:32" s="4" customFormat="1" ht="27.75" customHeight="1" x14ac:dyDescent="0.25">
      <c r="A12" s="215"/>
      <c r="B12" s="215"/>
      <c r="C12" s="210"/>
      <c r="D12" s="216"/>
      <c r="E12" s="210"/>
      <c r="F12" s="210"/>
      <c r="G12" s="210"/>
      <c r="H12" s="210"/>
      <c r="I12" s="210"/>
      <c r="J12" s="211"/>
      <c r="K12" s="210"/>
      <c r="L12" s="210"/>
      <c r="M12" s="211"/>
      <c r="N12" s="210"/>
      <c r="O12" s="210"/>
      <c r="P12" s="105" t="s">
        <v>44</v>
      </c>
      <c r="Q12" s="105">
        <v>0</v>
      </c>
      <c r="R12" s="105">
        <v>0</v>
      </c>
      <c r="S12" s="105">
        <v>0</v>
      </c>
      <c r="T12" s="106"/>
      <c r="U12" s="107">
        <v>0</v>
      </c>
      <c r="V12" s="107">
        <v>0</v>
      </c>
      <c r="W12" s="107">
        <v>0</v>
      </c>
      <c r="X12" s="108"/>
      <c r="Y12" s="107">
        <v>0</v>
      </c>
      <c r="Z12" s="107">
        <v>0</v>
      </c>
      <c r="AA12" s="107">
        <v>0</v>
      </c>
      <c r="AB12" s="108"/>
      <c r="AC12" s="107">
        <v>0</v>
      </c>
      <c r="AD12" s="107">
        <v>0</v>
      </c>
      <c r="AE12" s="107">
        <v>0</v>
      </c>
      <c r="AF12" s="108"/>
    </row>
    <row r="13" spans="1:32" s="4" customFormat="1" ht="27.75" customHeight="1" x14ac:dyDescent="0.25">
      <c r="A13" s="215">
        <v>6</v>
      </c>
      <c r="B13" s="215" t="s">
        <v>239</v>
      </c>
      <c r="C13" s="210" t="s">
        <v>242</v>
      </c>
      <c r="D13" s="216" t="s">
        <v>243</v>
      </c>
      <c r="E13" s="210" t="s">
        <v>124</v>
      </c>
      <c r="F13" s="210"/>
      <c r="G13" s="210"/>
      <c r="H13" s="210" t="s">
        <v>131</v>
      </c>
      <c r="I13" s="210"/>
      <c r="J13" s="211" t="s">
        <v>244</v>
      </c>
      <c r="K13" s="210"/>
      <c r="L13" s="210"/>
      <c r="M13" s="211"/>
      <c r="N13" s="210"/>
      <c r="O13" s="210"/>
      <c r="P13" s="105" t="s">
        <v>48</v>
      </c>
      <c r="Q13" s="109">
        <v>0</v>
      </c>
      <c r="R13" s="109">
        <v>0</v>
      </c>
      <c r="S13" s="109">
        <v>0</v>
      </c>
      <c r="T13" s="106"/>
      <c r="U13" s="107">
        <v>0</v>
      </c>
      <c r="V13" s="107">
        <v>0</v>
      </c>
      <c r="W13" s="107">
        <v>0</v>
      </c>
      <c r="X13" s="108"/>
      <c r="Y13" s="107">
        <v>0</v>
      </c>
      <c r="Z13" s="107">
        <v>0</v>
      </c>
      <c r="AA13" s="107">
        <v>0</v>
      </c>
      <c r="AB13" s="108"/>
      <c r="AC13" s="107">
        <v>0</v>
      </c>
      <c r="AD13" s="107">
        <v>0</v>
      </c>
      <c r="AE13" s="107">
        <v>0</v>
      </c>
      <c r="AF13" s="108"/>
    </row>
    <row r="14" spans="1:32" s="4" customFormat="1" ht="27.75" customHeight="1" x14ac:dyDescent="0.25">
      <c r="A14" s="215"/>
      <c r="B14" s="215"/>
      <c r="C14" s="210"/>
      <c r="D14" s="216"/>
      <c r="E14" s="210"/>
      <c r="F14" s="210"/>
      <c r="G14" s="210"/>
      <c r="H14" s="210"/>
      <c r="I14" s="210"/>
      <c r="J14" s="211"/>
      <c r="K14" s="210"/>
      <c r="L14" s="210"/>
      <c r="M14" s="211"/>
      <c r="N14" s="210"/>
      <c r="O14" s="210"/>
      <c r="P14" s="105" t="s">
        <v>44</v>
      </c>
      <c r="Q14" s="109">
        <v>0</v>
      </c>
      <c r="R14" s="109">
        <v>0</v>
      </c>
      <c r="S14" s="109">
        <v>0</v>
      </c>
      <c r="T14" s="106"/>
      <c r="U14" s="107">
        <v>0</v>
      </c>
      <c r="V14" s="107">
        <v>0</v>
      </c>
      <c r="W14" s="107">
        <v>0</v>
      </c>
      <c r="X14" s="108"/>
      <c r="Y14" s="107">
        <v>0</v>
      </c>
      <c r="Z14" s="107">
        <v>0</v>
      </c>
      <c r="AA14" s="107">
        <v>0</v>
      </c>
      <c r="AB14" s="108"/>
      <c r="AC14" s="107">
        <v>0</v>
      </c>
      <c r="AD14" s="107">
        <v>0</v>
      </c>
      <c r="AE14" s="107">
        <v>0</v>
      </c>
      <c r="AF14" s="108"/>
    </row>
    <row r="15" spans="1:32" s="4" customFormat="1" ht="27.75" customHeight="1" x14ac:dyDescent="0.25">
      <c r="A15" s="215">
        <v>7</v>
      </c>
      <c r="B15" s="215" t="s">
        <v>245</v>
      </c>
      <c r="C15" s="210" t="s">
        <v>246</v>
      </c>
      <c r="D15" s="216" t="s">
        <v>247</v>
      </c>
      <c r="E15" s="210" t="s">
        <v>124</v>
      </c>
      <c r="F15" s="210"/>
      <c r="G15" s="210"/>
      <c r="H15" s="210" t="s">
        <v>131</v>
      </c>
      <c r="I15" s="210"/>
      <c r="J15" s="211">
        <v>0.42</v>
      </c>
      <c r="K15" s="210"/>
      <c r="L15" s="210"/>
      <c r="M15" s="211"/>
      <c r="N15" s="210"/>
      <c r="O15" s="210"/>
      <c r="P15" s="105" t="s">
        <v>48</v>
      </c>
      <c r="Q15" s="105">
        <v>0</v>
      </c>
      <c r="R15" s="105">
        <v>0</v>
      </c>
      <c r="S15" s="105">
        <v>0</v>
      </c>
      <c r="T15" s="106"/>
      <c r="U15" s="107">
        <v>0</v>
      </c>
      <c r="V15" s="107">
        <v>0</v>
      </c>
      <c r="W15" s="107">
        <v>0</v>
      </c>
      <c r="X15" s="108"/>
      <c r="Y15" s="107">
        <v>0</v>
      </c>
      <c r="Z15" s="107">
        <v>0</v>
      </c>
      <c r="AA15" s="107">
        <v>0</v>
      </c>
      <c r="AB15" s="108"/>
      <c r="AC15" s="107">
        <v>0</v>
      </c>
      <c r="AD15" s="107">
        <v>0</v>
      </c>
      <c r="AE15" s="107">
        <v>0</v>
      </c>
      <c r="AF15" s="108"/>
    </row>
    <row r="16" spans="1:32" s="4" customFormat="1" ht="27.75" customHeight="1" x14ac:dyDescent="0.25">
      <c r="A16" s="215"/>
      <c r="B16" s="215"/>
      <c r="C16" s="210"/>
      <c r="D16" s="216"/>
      <c r="E16" s="210"/>
      <c r="F16" s="210"/>
      <c r="G16" s="210"/>
      <c r="H16" s="210"/>
      <c r="I16" s="210"/>
      <c r="J16" s="211"/>
      <c r="K16" s="210"/>
      <c r="L16" s="210"/>
      <c r="M16" s="211"/>
      <c r="N16" s="210"/>
      <c r="O16" s="210"/>
      <c r="P16" s="105" t="s">
        <v>44</v>
      </c>
      <c r="Q16" s="105">
        <v>0</v>
      </c>
      <c r="R16" s="105">
        <v>0</v>
      </c>
      <c r="S16" s="105">
        <v>0</v>
      </c>
      <c r="T16" s="106"/>
      <c r="U16" s="107">
        <v>0</v>
      </c>
      <c r="V16" s="107">
        <v>0</v>
      </c>
      <c r="W16" s="107">
        <v>0</v>
      </c>
      <c r="X16" s="108"/>
      <c r="Y16" s="107">
        <v>0</v>
      </c>
      <c r="Z16" s="107">
        <v>0</v>
      </c>
      <c r="AA16" s="107">
        <v>0</v>
      </c>
      <c r="AB16" s="108"/>
      <c r="AC16" s="107">
        <v>0</v>
      </c>
      <c r="AD16" s="107">
        <v>0</v>
      </c>
      <c r="AE16" s="107">
        <v>0</v>
      </c>
      <c r="AF16" s="108"/>
    </row>
    <row r="17" spans="1:32" s="4" customFormat="1" ht="27.75" customHeight="1" x14ac:dyDescent="0.25">
      <c r="A17" s="215">
        <v>7</v>
      </c>
      <c r="B17" s="215" t="s">
        <v>248</v>
      </c>
      <c r="C17" s="210" t="s">
        <v>249</v>
      </c>
      <c r="D17" s="216" t="s">
        <v>250</v>
      </c>
      <c r="E17" s="210" t="s">
        <v>124</v>
      </c>
      <c r="F17" s="210"/>
      <c r="G17" s="210"/>
      <c r="H17" s="210" t="s">
        <v>131</v>
      </c>
      <c r="I17" s="210"/>
      <c r="J17" s="211">
        <v>0.5</v>
      </c>
      <c r="K17" s="210"/>
      <c r="L17" s="210"/>
      <c r="M17" s="211"/>
      <c r="N17" s="210"/>
      <c r="O17" s="210"/>
      <c r="P17" s="105" t="s">
        <v>48</v>
      </c>
      <c r="Q17" s="105">
        <v>0</v>
      </c>
      <c r="R17" s="105">
        <v>0</v>
      </c>
      <c r="S17" s="105">
        <v>0</v>
      </c>
      <c r="T17" s="106"/>
      <c r="U17" s="107">
        <v>0</v>
      </c>
      <c r="V17" s="107">
        <v>0</v>
      </c>
      <c r="W17" s="107">
        <v>0</v>
      </c>
      <c r="X17" s="108"/>
      <c r="Y17" s="107">
        <v>0</v>
      </c>
      <c r="Z17" s="107">
        <v>0</v>
      </c>
      <c r="AA17" s="107">
        <v>0</v>
      </c>
      <c r="AB17" s="108"/>
      <c r="AC17" s="107">
        <v>0</v>
      </c>
      <c r="AD17" s="107">
        <v>0</v>
      </c>
      <c r="AE17" s="107">
        <v>0</v>
      </c>
      <c r="AF17" s="108"/>
    </row>
    <row r="18" spans="1:32" s="4" customFormat="1" ht="27.75" customHeight="1" x14ac:dyDescent="0.25">
      <c r="A18" s="215"/>
      <c r="B18" s="215"/>
      <c r="C18" s="210"/>
      <c r="D18" s="216"/>
      <c r="E18" s="210"/>
      <c r="F18" s="210"/>
      <c r="G18" s="210"/>
      <c r="H18" s="210"/>
      <c r="I18" s="210"/>
      <c r="J18" s="211"/>
      <c r="K18" s="210"/>
      <c r="L18" s="210"/>
      <c r="M18" s="211"/>
      <c r="N18" s="210"/>
      <c r="O18" s="210"/>
      <c r="P18" s="105" t="s">
        <v>44</v>
      </c>
      <c r="Q18" s="105">
        <v>0</v>
      </c>
      <c r="R18" s="105">
        <v>0</v>
      </c>
      <c r="S18" s="105">
        <v>0</v>
      </c>
      <c r="T18" s="106"/>
      <c r="U18" s="107">
        <v>0</v>
      </c>
      <c r="V18" s="107">
        <v>0</v>
      </c>
      <c r="W18" s="107">
        <v>0</v>
      </c>
      <c r="X18" s="108"/>
      <c r="Y18" s="107">
        <v>0</v>
      </c>
      <c r="Z18" s="107">
        <v>0</v>
      </c>
      <c r="AA18" s="107">
        <v>0</v>
      </c>
      <c r="AB18" s="108"/>
      <c r="AC18" s="107">
        <v>0</v>
      </c>
      <c r="AD18" s="107">
        <v>0</v>
      </c>
      <c r="AE18" s="107">
        <v>0</v>
      </c>
      <c r="AF18" s="108"/>
    </row>
    <row r="19" spans="1:32" s="4" customFormat="1" ht="27.75" customHeight="1" x14ac:dyDescent="0.25">
      <c r="A19" s="215">
        <v>8</v>
      </c>
      <c r="B19" s="215" t="s">
        <v>251</v>
      </c>
      <c r="C19" s="210" t="s">
        <v>252</v>
      </c>
      <c r="D19" s="216" t="s">
        <v>253</v>
      </c>
      <c r="E19" s="210" t="s">
        <v>124</v>
      </c>
      <c r="F19" s="210"/>
      <c r="G19" s="210"/>
      <c r="H19" s="210" t="s">
        <v>131</v>
      </c>
      <c r="I19" s="210"/>
      <c r="J19" s="211">
        <v>0.45</v>
      </c>
      <c r="K19" s="210"/>
      <c r="L19" s="210"/>
      <c r="M19" s="211"/>
      <c r="N19" s="210"/>
      <c r="O19" s="210"/>
      <c r="P19" s="105" t="s">
        <v>48</v>
      </c>
      <c r="Q19" s="105">
        <v>0</v>
      </c>
      <c r="R19" s="105">
        <v>0</v>
      </c>
      <c r="S19" s="105">
        <v>0</v>
      </c>
      <c r="T19" s="106"/>
      <c r="U19" s="107">
        <v>0</v>
      </c>
      <c r="V19" s="107">
        <v>0</v>
      </c>
      <c r="W19" s="107">
        <v>0</v>
      </c>
      <c r="X19" s="108"/>
      <c r="Y19" s="107">
        <v>0</v>
      </c>
      <c r="Z19" s="107">
        <v>0</v>
      </c>
      <c r="AA19" s="107">
        <v>0</v>
      </c>
      <c r="AB19" s="108"/>
      <c r="AC19" s="107">
        <v>0</v>
      </c>
      <c r="AD19" s="107">
        <v>0</v>
      </c>
      <c r="AE19" s="107">
        <v>0</v>
      </c>
      <c r="AF19" s="108"/>
    </row>
    <row r="20" spans="1:32" s="4" customFormat="1" ht="27.75" customHeight="1" x14ac:dyDescent="0.25">
      <c r="A20" s="215"/>
      <c r="B20" s="215"/>
      <c r="C20" s="210"/>
      <c r="D20" s="216"/>
      <c r="E20" s="210"/>
      <c r="F20" s="210"/>
      <c r="G20" s="210"/>
      <c r="H20" s="210"/>
      <c r="I20" s="210"/>
      <c r="J20" s="211"/>
      <c r="K20" s="210"/>
      <c r="L20" s="210"/>
      <c r="M20" s="211"/>
      <c r="N20" s="210"/>
      <c r="O20" s="210"/>
      <c r="P20" s="105" t="s">
        <v>44</v>
      </c>
      <c r="Q20" s="105">
        <v>0</v>
      </c>
      <c r="R20" s="105">
        <v>0</v>
      </c>
      <c r="S20" s="105">
        <v>0</v>
      </c>
      <c r="T20" s="106"/>
      <c r="U20" s="107">
        <v>0</v>
      </c>
      <c r="V20" s="107">
        <v>0</v>
      </c>
      <c r="W20" s="107">
        <v>0</v>
      </c>
      <c r="X20" s="108"/>
      <c r="Y20" s="107">
        <v>0</v>
      </c>
      <c r="Z20" s="107">
        <v>0</v>
      </c>
      <c r="AA20" s="107">
        <v>0</v>
      </c>
      <c r="AB20" s="108"/>
      <c r="AC20" s="107">
        <v>0</v>
      </c>
      <c r="AD20" s="107">
        <v>0</v>
      </c>
      <c r="AE20" s="107">
        <v>0</v>
      </c>
      <c r="AF20" s="108"/>
    </row>
    <row r="21" spans="1:32" s="4" customFormat="1" ht="27.75" customHeight="1" x14ac:dyDescent="0.25">
      <c r="A21" s="215">
        <v>8</v>
      </c>
      <c r="B21" s="215" t="s">
        <v>254</v>
      </c>
      <c r="C21" s="210" t="s">
        <v>255</v>
      </c>
      <c r="D21" s="216" t="s">
        <v>256</v>
      </c>
      <c r="E21" s="210" t="s">
        <v>124</v>
      </c>
      <c r="F21" s="210"/>
      <c r="G21" s="210"/>
      <c r="H21" s="210" t="s">
        <v>131</v>
      </c>
      <c r="I21" s="210"/>
      <c r="J21" s="211">
        <v>0.7</v>
      </c>
      <c r="K21" s="210"/>
      <c r="L21" s="210"/>
      <c r="M21" s="211"/>
      <c r="N21" s="210"/>
      <c r="O21" s="210"/>
      <c r="P21" s="105" t="s">
        <v>48</v>
      </c>
      <c r="Q21" s="105">
        <v>0</v>
      </c>
      <c r="R21" s="105">
        <v>0</v>
      </c>
      <c r="S21" s="105">
        <v>0</v>
      </c>
      <c r="T21" s="106"/>
      <c r="U21" s="107">
        <v>0</v>
      </c>
      <c r="V21" s="107">
        <v>0</v>
      </c>
      <c r="W21" s="107">
        <v>0</v>
      </c>
      <c r="X21" s="108"/>
      <c r="Y21" s="107">
        <v>0</v>
      </c>
      <c r="Z21" s="107">
        <v>0</v>
      </c>
      <c r="AA21" s="107">
        <v>0</v>
      </c>
      <c r="AB21" s="108"/>
      <c r="AC21" s="107">
        <v>0</v>
      </c>
      <c r="AD21" s="107">
        <v>0</v>
      </c>
      <c r="AE21" s="107">
        <v>0</v>
      </c>
      <c r="AF21" s="108"/>
    </row>
    <row r="22" spans="1:32" s="4" customFormat="1" ht="27.75" customHeight="1" x14ac:dyDescent="0.25">
      <c r="A22" s="215"/>
      <c r="B22" s="215"/>
      <c r="C22" s="210"/>
      <c r="D22" s="216"/>
      <c r="E22" s="210"/>
      <c r="F22" s="210"/>
      <c r="G22" s="210"/>
      <c r="H22" s="210"/>
      <c r="I22" s="210"/>
      <c r="J22" s="211"/>
      <c r="K22" s="210"/>
      <c r="L22" s="210"/>
      <c r="M22" s="211"/>
      <c r="N22" s="210"/>
      <c r="O22" s="210"/>
      <c r="P22" s="105" t="s">
        <v>44</v>
      </c>
      <c r="Q22" s="105">
        <v>0</v>
      </c>
      <c r="R22" s="105">
        <v>0</v>
      </c>
      <c r="S22" s="105">
        <v>0</v>
      </c>
      <c r="T22" s="106"/>
      <c r="U22" s="107">
        <v>0</v>
      </c>
      <c r="V22" s="107">
        <v>0</v>
      </c>
      <c r="W22" s="107">
        <v>0</v>
      </c>
      <c r="X22" s="108"/>
      <c r="Y22" s="107">
        <v>0</v>
      </c>
      <c r="Z22" s="107">
        <v>0</v>
      </c>
      <c r="AA22" s="107">
        <v>0</v>
      </c>
      <c r="AB22" s="108"/>
      <c r="AC22" s="107">
        <v>0</v>
      </c>
      <c r="AD22" s="107">
        <v>0</v>
      </c>
      <c r="AE22" s="107">
        <v>0</v>
      </c>
      <c r="AF22" s="108"/>
    </row>
    <row r="23" spans="1:32" s="4" customFormat="1" ht="27.75" customHeight="1" x14ac:dyDescent="0.25">
      <c r="A23" s="215">
        <v>8</v>
      </c>
      <c r="B23" s="215" t="s">
        <v>254</v>
      </c>
      <c r="C23" s="210" t="s">
        <v>257</v>
      </c>
      <c r="D23" s="216" t="s">
        <v>258</v>
      </c>
      <c r="E23" s="210" t="s">
        <v>124</v>
      </c>
      <c r="F23" s="210"/>
      <c r="G23" s="210"/>
      <c r="H23" s="210" t="s">
        <v>131</v>
      </c>
      <c r="I23" s="210"/>
      <c r="J23" s="211">
        <v>0.7</v>
      </c>
      <c r="K23" s="210"/>
      <c r="L23" s="210"/>
      <c r="M23" s="211"/>
      <c r="N23" s="210"/>
      <c r="O23" s="210"/>
      <c r="P23" s="105" t="s">
        <v>48</v>
      </c>
      <c r="Q23" s="105">
        <v>0</v>
      </c>
      <c r="R23" s="105">
        <v>0</v>
      </c>
      <c r="S23" s="105">
        <v>0</v>
      </c>
      <c r="T23" s="106"/>
      <c r="U23" s="107">
        <v>0</v>
      </c>
      <c r="V23" s="107">
        <v>0</v>
      </c>
      <c r="W23" s="107">
        <v>0</v>
      </c>
      <c r="X23" s="108"/>
      <c r="Y23" s="107">
        <v>0</v>
      </c>
      <c r="Z23" s="107">
        <v>0</v>
      </c>
      <c r="AA23" s="107">
        <v>0</v>
      </c>
      <c r="AB23" s="108"/>
      <c r="AC23" s="107">
        <v>0</v>
      </c>
      <c r="AD23" s="107">
        <v>0</v>
      </c>
      <c r="AE23" s="107">
        <v>0</v>
      </c>
      <c r="AF23" s="108"/>
    </row>
    <row r="24" spans="1:32" s="4" customFormat="1" ht="27.75" customHeight="1" x14ac:dyDescent="0.25">
      <c r="A24" s="215"/>
      <c r="B24" s="215"/>
      <c r="C24" s="210"/>
      <c r="D24" s="216"/>
      <c r="E24" s="210"/>
      <c r="F24" s="210"/>
      <c r="G24" s="210"/>
      <c r="H24" s="210"/>
      <c r="I24" s="210"/>
      <c r="J24" s="211"/>
      <c r="K24" s="210"/>
      <c r="L24" s="210"/>
      <c r="M24" s="211"/>
      <c r="N24" s="210"/>
      <c r="O24" s="210"/>
      <c r="P24" s="105" t="s">
        <v>44</v>
      </c>
      <c r="Q24" s="105">
        <v>0</v>
      </c>
      <c r="R24" s="105">
        <v>0</v>
      </c>
      <c r="S24" s="105">
        <v>0</v>
      </c>
      <c r="T24" s="106"/>
      <c r="U24" s="107">
        <v>0</v>
      </c>
      <c r="V24" s="107">
        <v>0</v>
      </c>
      <c r="W24" s="107">
        <v>0</v>
      </c>
      <c r="X24" s="108"/>
      <c r="Y24" s="107">
        <v>0</v>
      </c>
      <c r="Z24" s="107">
        <v>0</v>
      </c>
      <c r="AA24" s="107">
        <v>0</v>
      </c>
      <c r="AB24" s="108"/>
      <c r="AC24" s="107">
        <v>0</v>
      </c>
      <c r="AD24" s="107">
        <v>0</v>
      </c>
      <c r="AE24" s="107">
        <v>0</v>
      </c>
      <c r="AF24" s="108"/>
    </row>
    <row r="25" spans="1:32" s="4" customFormat="1" ht="27.75" customHeight="1" x14ac:dyDescent="0.25">
      <c r="A25" s="215">
        <v>8</v>
      </c>
      <c r="B25" s="215" t="s">
        <v>259</v>
      </c>
      <c r="C25" s="210" t="s">
        <v>260</v>
      </c>
      <c r="D25" s="216" t="s">
        <v>261</v>
      </c>
      <c r="E25" s="210" t="s">
        <v>124</v>
      </c>
      <c r="F25" s="210"/>
      <c r="G25" s="210"/>
      <c r="H25" s="210" t="s">
        <v>131</v>
      </c>
      <c r="I25" s="210"/>
      <c r="J25" s="211">
        <v>0.75</v>
      </c>
      <c r="K25" s="210"/>
      <c r="L25" s="210"/>
      <c r="M25" s="211"/>
      <c r="N25" s="210"/>
      <c r="O25" s="210"/>
      <c r="P25" s="105" t="s">
        <v>48</v>
      </c>
      <c r="Q25" s="105">
        <v>0</v>
      </c>
      <c r="R25" s="105">
        <v>0</v>
      </c>
      <c r="S25" s="105">
        <v>0</v>
      </c>
      <c r="T25" s="106"/>
      <c r="U25" s="107">
        <v>0</v>
      </c>
      <c r="V25" s="107">
        <v>0</v>
      </c>
      <c r="W25" s="107">
        <v>0</v>
      </c>
      <c r="X25" s="108"/>
      <c r="Y25" s="107">
        <v>0</v>
      </c>
      <c r="Z25" s="107">
        <v>0</v>
      </c>
      <c r="AA25" s="107">
        <v>0</v>
      </c>
      <c r="AB25" s="108"/>
      <c r="AC25" s="107">
        <v>0</v>
      </c>
      <c r="AD25" s="107">
        <v>0</v>
      </c>
      <c r="AE25" s="107">
        <v>0</v>
      </c>
      <c r="AF25" s="108"/>
    </row>
    <row r="26" spans="1:32" s="4" customFormat="1" ht="27.75" customHeight="1" x14ac:dyDescent="0.25">
      <c r="A26" s="215"/>
      <c r="B26" s="215"/>
      <c r="C26" s="210"/>
      <c r="D26" s="216"/>
      <c r="E26" s="210"/>
      <c r="F26" s="210"/>
      <c r="G26" s="210"/>
      <c r="H26" s="210"/>
      <c r="I26" s="210"/>
      <c r="J26" s="211"/>
      <c r="K26" s="210"/>
      <c r="L26" s="210"/>
      <c r="M26" s="211"/>
      <c r="N26" s="210"/>
      <c r="O26" s="210"/>
      <c r="P26" s="105" t="s">
        <v>44</v>
      </c>
      <c r="Q26" s="105">
        <v>0</v>
      </c>
      <c r="R26" s="105">
        <v>0</v>
      </c>
      <c r="S26" s="105">
        <v>0</v>
      </c>
      <c r="T26" s="106"/>
      <c r="U26" s="107">
        <v>0</v>
      </c>
      <c r="V26" s="107">
        <v>0</v>
      </c>
      <c r="W26" s="107">
        <v>0</v>
      </c>
      <c r="X26" s="108"/>
      <c r="Y26" s="107">
        <v>0</v>
      </c>
      <c r="Z26" s="107">
        <v>0</v>
      </c>
      <c r="AA26" s="107">
        <v>0</v>
      </c>
      <c r="AB26" s="108"/>
      <c r="AC26" s="107">
        <v>0</v>
      </c>
      <c r="AD26" s="107">
        <v>0</v>
      </c>
      <c r="AE26" s="107">
        <v>0</v>
      </c>
      <c r="AF26" s="108"/>
    </row>
    <row r="27" spans="1:32" s="4" customFormat="1" ht="27.75" customHeight="1" x14ac:dyDescent="0.25">
      <c r="A27" s="215">
        <v>9</v>
      </c>
      <c r="B27" s="215" t="s">
        <v>262</v>
      </c>
      <c r="C27" s="210" t="s">
        <v>263</v>
      </c>
      <c r="D27" s="216" t="s">
        <v>264</v>
      </c>
      <c r="E27" s="210" t="s">
        <v>124</v>
      </c>
      <c r="F27" s="210"/>
      <c r="G27" s="210"/>
      <c r="H27" s="210" t="s">
        <v>131</v>
      </c>
      <c r="I27" s="210"/>
      <c r="J27" s="212" t="s">
        <v>244</v>
      </c>
      <c r="K27" s="210"/>
      <c r="L27" s="210"/>
      <c r="M27" s="212"/>
      <c r="N27" s="210"/>
      <c r="O27" s="210"/>
      <c r="P27" s="105" t="s">
        <v>48</v>
      </c>
      <c r="Q27" s="105">
        <v>0</v>
      </c>
      <c r="R27" s="105">
        <v>0</v>
      </c>
      <c r="S27" s="105">
        <v>0</v>
      </c>
      <c r="T27" s="106"/>
      <c r="U27" s="107">
        <v>0</v>
      </c>
      <c r="V27" s="107">
        <v>0</v>
      </c>
      <c r="W27" s="107">
        <v>0</v>
      </c>
      <c r="X27" s="108"/>
      <c r="Y27" s="107">
        <v>0</v>
      </c>
      <c r="Z27" s="107">
        <v>0</v>
      </c>
      <c r="AA27" s="107">
        <v>0</v>
      </c>
      <c r="AB27" s="108"/>
      <c r="AC27" s="107">
        <v>0</v>
      </c>
      <c r="AD27" s="107">
        <v>0</v>
      </c>
      <c r="AE27" s="107">
        <v>0</v>
      </c>
      <c r="AF27" s="108"/>
    </row>
    <row r="28" spans="1:32" s="4" customFormat="1" ht="27.75" customHeight="1" x14ac:dyDescent="0.25">
      <c r="A28" s="215"/>
      <c r="B28" s="215"/>
      <c r="C28" s="210"/>
      <c r="D28" s="216"/>
      <c r="E28" s="210"/>
      <c r="F28" s="210"/>
      <c r="G28" s="210"/>
      <c r="H28" s="210"/>
      <c r="I28" s="210"/>
      <c r="J28" s="212"/>
      <c r="K28" s="210"/>
      <c r="L28" s="210"/>
      <c r="M28" s="212"/>
      <c r="N28" s="210"/>
      <c r="O28" s="210"/>
      <c r="P28" s="105" t="s">
        <v>44</v>
      </c>
      <c r="Q28" s="105">
        <v>0</v>
      </c>
      <c r="R28" s="105">
        <v>0</v>
      </c>
      <c r="S28" s="105">
        <v>0</v>
      </c>
      <c r="T28" s="106"/>
      <c r="U28" s="107">
        <v>0</v>
      </c>
      <c r="V28" s="107">
        <v>0</v>
      </c>
      <c r="W28" s="107">
        <v>0</v>
      </c>
      <c r="X28" s="108"/>
      <c r="Y28" s="107">
        <v>0</v>
      </c>
      <c r="Z28" s="107">
        <v>0</v>
      </c>
      <c r="AA28" s="107">
        <v>0</v>
      </c>
      <c r="AB28" s="108"/>
      <c r="AC28" s="107">
        <v>0</v>
      </c>
      <c r="AD28" s="107">
        <v>0</v>
      </c>
      <c r="AE28" s="107">
        <v>0</v>
      </c>
      <c r="AF28" s="108"/>
    </row>
    <row r="29" spans="1:32" s="4" customFormat="1" ht="27.75" customHeight="1" x14ac:dyDescent="0.25">
      <c r="A29" s="215">
        <v>9</v>
      </c>
      <c r="B29" s="215" t="s">
        <v>265</v>
      </c>
      <c r="C29" s="210" t="s">
        <v>266</v>
      </c>
      <c r="D29" s="216" t="s">
        <v>267</v>
      </c>
      <c r="E29" s="210" t="s">
        <v>124</v>
      </c>
      <c r="F29" s="210"/>
      <c r="G29" s="210"/>
      <c r="H29" s="210" t="s">
        <v>201</v>
      </c>
      <c r="I29" s="210"/>
      <c r="J29" s="212">
        <v>275</v>
      </c>
      <c r="K29" s="210"/>
      <c r="L29" s="210"/>
      <c r="M29" s="212"/>
      <c r="N29" s="210"/>
      <c r="O29" s="210"/>
      <c r="P29" s="105" t="s">
        <v>48</v>
      </c>
      <c r="Q29" s="105">
        <v>3</v>
      </c>
      <c r="R29" s="105"/>
      <c r="S29" s="105"/>
      <c r="T29" s="106"/>
      <c r="U29" s="107">
        <v>0</v>
      </c>
      <c r="V29" s="107">
        <v>0</v>
      </c>
      <c r="W29" s="107">
        <v>0</v>
      </c>
      <c r="X29" s="108"/>
      <c r="Y29" s="107">
        <v>0</v>
      </c>
      <c r="Z29" s="107">
        <v>0</v>
      </c>
      <c r="AA29" s="107">
        <v>0</v>
      </c>
      <c r="AB29" s="108"/>
      <c r="AC29" s="107">
        <v>0</v>
      </c>
      <c r="AD29" s="107">
        <v>0</v>
      </c>
      <c r="AE29" s="107">
        <v>0</v>
      </c>
      <c r="AF29" s="108"/>
    </row>
    <row r="30" spans="1:32" s="4" customFormat="1" ht="27.75" customHeight="1" x14ac:dyDescent="0.25">
      <c r="A30" s="215"/>
      <c r="B30" s="215"/>
      <c r="C30" s="210"/>
      <c r="D30" s="216"/>
      <c r="E30" s="210"/>
      <c r="F30" s="210"/>
      <c r="G30" s="210"/>
      <c r="H30" s="210"/>
      <c r="I30" s="210"/>
      <c r="J30" s="212"/>
      <c r="K30" s="210"/>
      <c r="L30" s="210"/>
      <c r="M30" s="212"/>
      <c r="N30" s="210"/>
      <c r="O30" s="210"/>
      <c r="P30" s="105" t="s">
        <v>44</v>
      </c>
      <c r="Q30" s="105">
        <v>3</v>
      </c>
      <c r="R30" s="105"/>
      <c r="S30" s="105"/>
      <c r="T30" s="106"/>
      <c r="U30" s="107">
        <v>0</v>
      </c>
      <c r="V30" s="107">
        <v>0</v>
      </c>
      <c r="W30" s="107">
        <v>0</v>
      </c>
      <c r="X30" s="108"/>
      <c r="Y30" s="107">
        <v>0</v>
      </c>
      <c r="Z30" s="107">
        <v>0</v>
      </c>
      <c r="AA30" s="107">
        <v>0</v>
      </c>
      <c r="AB30" s="108"/>
      <c r="AC30" s="107">
        <v>0</v>
      </c>
      <c r="AD30" s="107">
        <v>0</v>
      </c>
      <c r="AE30" s="107">
        <v>0</v>
      </c>
      <c r="AF30" s="108"/>
    </row>
    <row r="32" spans="1:32" s="7" customFormat="1" ht="18" customHeight="1" x14ac:dyDescent="0.25">
      <c r="A32" s="3" t="s">
        <v>497</v>
      </c>
    </row>
    <row r="33" spans="1:31" s="7" customFormat="1" ht="18" customHeight="1" x14ac:dyDescent="0.25">
      <c r="A33" s="4" t="s">
        <v>498</v>
      </c>
    </row>
    <row r="34" spans="1:31" s="7" customFormat="1" ht="18" customHeight="1" x14ac:dyDescent="0.25">
      <c r="A34" s="198" t="s">
        <v>506</v>
      </c>
      <c r="B34" s="198"/>
      <c r="C34" s="198"/>
      <c r="D34" s="198"/>
      <c r="E34" s="198"/>
      <c r="F34" s="198"/>
      <c r="G34" s="198"/>
      <c r="H34" s="198"/>
      <c r="I34" s="198"/>
      <c r="J34" s="198"/>
      <c r="K34" s="198"/>
      <c r="L34" s="198"/>
      <c r="M34" s="198"/>
      <c r="N34" s="198"/>
      <c r="O34" s="198"/>
      <c r="P34" s="198"/>
      <c r="Q34" s="198"/>
      <c r="R34" s="198"/>
      <c r="S34" s="198"/>
      <c r="T34" s="198"/>
      <c r="U34" s="198"/>
      <c r="V34" s="198"/>
      <c r="W34" s="198"/>
      <c r="X34" s="198"/>
      <c r="Y34" s="198"/>
      <c r="Z34" s="198"/>
      <c r="AA34" s="198"/>
      <c r="AB34" s="198"/>
      <c r="AC34" s="198"/>
      <c r="AD34" s="198"/>
      <c r="AE34" s="198"/>
    </row>
    <row r="35" spans="1:31" x14ac:dyDescent="0.25">
      <c r="A35" s="198"/>
      <c r="B35" s="198"/>
      <c r="C35" s="198"/>
      <c r="D35" s="198"/>
      <c r="E35" s="198"/>
      <c r="F35" s="198"/>
      <c r="G35" s="198"/>
      <c r="H35" s="198"/>
      <c r="I35" s="198"/>
      <c r="J35" s="198"/>
      <c r="K35" s="198"/>
      <c r="L35" s="198"/>
      <c r="M35" s="198"/>
      <c r="N35" s="198"/>
      <c r="O35" s="198"/>
      <c r="P35" s="198"/>
      <c r="Q35" s="198"/>
      <c r="R35" s="198"/>
      <c r="S35" s="198"/>
      <c r="T35" s="198"/>
      <c r="U35" s="198"/>
      <c r="V35" s="198"/>
      <c r="W35" s="198"/>
      <c r="X35" s="198"/>
      <c r="Y35" s="198"/>
      <c r="Z35" s="198"/>
      <c r="AA35" s="198"/>
      <c r="AB35" s="198"/>
      <c r="AC35" s="198"/>
      <c r="AD35" s="198"/>
      <c r="AE35" s="198"/>
    </row>
  </sheetData>
  <autoFilter ref="A6:AF6"/>
  <mergeCells count="197">
    <mergeCell ref="Q5:T5"/>
    <mergeCell ref="A13:A14"/>
    <mergeCell ref="B13:B14"/>
    <mergeCell ref="C13:C14"/>
    <mergeCell ref="A34:AE35"/>
    <mergeCell ref="D13:D14"/>
    <mergeCell ref="E13:E14"/>
    <mergeCell ref="F13:F14"/>
    <mergeCell ref="G13:G14"/>
    <mergeCell ref="H13:H14"/>
    <mergeCell ref="J13:J14"/>
    <mergeCell ref="K13:K14"/>
    <mergeCell ref="L13:L14"/>
    <mergeCell ref="C15:C16"/>
    <mergeCell ref="D15:D16"/>
    <mergeCell ref="K19:K20"/>
    <mergeCell ref="L19:L20"/>
    <mergeCell ref="A21:A22"/>
    <mergeCell ref="B21:B22"/>
    <mergeCell ref="C21:C22"/>
    <mergeCell ref="A7:A8"/>
    <mergeCell ref="B7:B8"/>
    <mergeCell ref="C7:C8"/>
    <mergeCell ref="D7:D8"/>
    <mergeCell ref="F9:F10"/>
    <mergeCell ref="G9:G10"/>
    <mergeCell ref="H9:H10"/>
    <mergeCell ref="J9:J10"/>
    <mergeCell ref="K9:K10"/>
    <mergeCell ref="E7:E8"/>
    <mergeCell ref="F7:F8"/>
    <mergeCell ref="G7:G8"/>
    <mergeCell ref="H7:H8"/>
    <mergeCell ref="J7:J8"/>
    <mergeCell ref="E11:E12"/>
    <mergeCell ref="F11:F12"/>
    <mergeCell ref="G11:G12"/>
    <mergeCell ref="H11:H12"/>
    <mergeCell ref="J11:J12"/>
    <mergeCell ref="I11:I12"/>
    <mergeCell ref="I13:I14"/>
    <mergeCell ref="K11:K12"/>
    <mergeCell ref="L11:L12"/>
    <mergeCell ref="A11:A12"/>
    <mergeCell ref="B11:B12"/>
    <mergeCell ref="C11:C12"/>
    <mergeCell ref="D11:D12"/>
    <mergeCell ref="K15:K16"/>
    <mergeCell ref="L15:L16"/>
    <mergeCell ref="A17:A18"/>
    <mergeCell ref="B17:B18"/>
    <mergeCell ref="C17:C18"/>
    <mergeCell ref="D17:D18"/>
    <mergeCell ref="E17:E18"/>
    <mergeCell ref="F17:F18"/>
    <mergeCell ref="G17:G18"/>
    <mergeCell ref="H17:H18"/>
    <mergeCell ref="J17:J18"/>
    <mergeCell ref="K17:K18"/>
    <mergeCell ref="L17:L18"/>
    <mergeCell ref="E15:E16"/>
    <mergeCell ref="F15:F16"/>
    <mergeCell ref="G15:G16"/>
    <mergeCell ref="H15:H16"/>
    <mergeCell ref="J15:J16"/>
    <mergeCell ref="A15:A16"/>
    <mergeCell ref="B15:B16"/>
    <mergeCell ref="A19:A20"/>
    <mergeCell ref="B19:B20"/>
    <mergeCell ref="C19:C20"/>
    <mergeCell ref="D19:D20"/>
    <mergeCell ref="E23:E24"/>
    <mergeCell ref="F23:F24"/>
    <mergeCell ref="G23:G24"/>
    <mergeCell ref="H23:H24"/>
    <mergeCell ref="J23:J24"/>
    <mergeCell ref="A23:A24"/>
    <mergeCell ref="B23:B24"/>
    <mergeCell ref="C23:C24"/>
    <mergeCell ref="D23:D24"/>
    <mergeCell ref="D21:D22"/>
    <mergeCell ref="E21:E22"/>
    <mergeCell ref="F21:F22"/>
    <mergeCell ref="G21:G22"/>
    <mergeCell ref="H21:H22"/>
    <mergeCell ref="J21:J22"/>
    <mergeCell ref="E19:E20"/>
    <mergeCell ref="F19:F20"/>
    <mergeCell ref="G19:G20"/>
    <mergeCell ref="H19:H20"/>
    <mergeCell ref="J19:J20"/>
    <mergeCell ref="A25:A26"/>
    <mergeCell ref="B25:B26"/>
    <mergeCell ref="C25:C26"/>
    <mergeCell ref="D25:D26"/>
    <mergeCell ref="E25:E26"/>
    <mergeCell ref="F25:F26"/>
    <mergeCell ref="G25:G26"/>
    <mergeCell ref="H25:H26"/>
    <mergeCell ref="J25:J26"/>
    <mergeCell ref="K29:K30"/>
    <mergeCell ref="L29:L30"/>
    <mergeCell ref="E27:E28"/>
    <mergeCell ref="F27:F28"/>
    <mergeCell ref="G27:G28"/>
    <mergeCell ref="H27:H28"/>
    <mergeCell ref="J27:J28"/>
    <mergeCell ref="A27:A28"/>
    <mergeCell ref="B27:B28"/>
    <mergeCell ref="C27:C28"/>
    <mergeCell ref="D27:D28"/>
    <mergeCell ref="I29:I30"/>
    <mergeCell ref="A29:A30"/>
    <mergeCell ref="B29:B30"/>
    <mergeCell ref="C29:C30"/>
    <mergeCell ref="D29:D30"/>
    <mergeCell ref="E29:E30"/>
    <mergeCell ref="F29:F30"/>
    <mergeCell ref="G29:G30"/>
    <mergeCell ref="H29:H30"/>
    <mergeCell ref="J29:J30"/>
    <mergeCell ref="J5:L5"/>
    <mergeCell ref="M5:O5"/>
    <mergeCell ref="P5:P6"/>
    <mergeCell ref="U5:X5"/>
    <mergeCell ref="Y5:AB5"/>
    <mergeCell ref="AC5:AF5"/>
    <mergeCell ref="I7:I8"/>
    <mergeCell ref="I9:I10"/>
    <mergeCell ref="A5:A6"/>
    <mergeCell ref="B5:B6"/>
    <mergeCell ref="C5:C6"/>
    <mergeCell ref="D5:D6"/>
    <mergeCell ref="E5:E6"/>
    <mergeCell ref="F5:F6"/>
    <mergeCell ref="G5:G6"/>
    <mergeCell ref="H5:H6"/>
    <mergeCell ref="I5:I6"/>
    <mergeCell ref="K7:K8"/>
    <mergeCell ref="L7:L8"/>
    <mergeCell ref="A9:A10"/>
    <mergeCell ref="B9:B10"/>
    <mergeCell ref="C9:C10"/>
    <mergeCell ref="D9:D10"/>
    <mergeCell ref="E9:E10"/>
    <mergeCell ref="I15:I16"/>
    <mergeCell ref="I17:I18"/>
    <mergeCell ref="I19:I20"/>
    <mergeCell ref="I21:I22"/>
    <mergeCell ref="I23:I24"/>
    <mergeCell ref="I25:I26"/>
    <mergeCell ref="I27:I28"/>
    <mergeCell ref="M7:M8"/>
    <mergeCell ref="N7:N8"/>
    <mergeCell ref="M15:M16"/>
    <mergeCell ref="N15:N16"/>
    <mergeCell ref="K27:K28"/>
    <mergeCell ref="L27:L28"/>
    <mergeCell ref="K23:K24"/>
    <mergeCell ref="L23:L24"/>
    <mergeCell ref="K25:K26"/>
    <mergeCell ref="L25:L26"/>
    <mergeCell ref="L9:L10"/>
    <mergeCell ref="K21:K22"/>
    <mergeCell ref="L21:L22"/>
    <mergeCell ref="O7:O8"/>
    <mergeCell ref="M9:M10"/>
    <mergeCell ref="N9:N10"/>
    <mergeCell ref="O9:O10"/>
    <mergeCell ref="M11:M12"/>
    <mergeCell ref="N11:N12"/>
    <mergeCell ref="O11:O12"/>
    <mergeCell ref="M13:M14"/>
    <mergeCell ref="N13:N14"/>
    <mergeCell ref="O13:O14"/>
    <mergeCell ref="O15:O16"/>
    <mergeCell ref="M17:M18"/>
    <mergeCell ref="N17:N18"/>
    <mergeCell ref="O17:O18"/>
    <mergeCell ref="M19:M20"/>
    <mergeCell ref="N19:N20"/>
    <mergeCell ref="O19:O20"/>
    <mergeCell ref="M21:M22"/>
    <mergeCell ref="M29:M30"/>
    <mergeCell ref="N29:N30"/>
    <mergeCell ref="O29:O30"/>
    <mergeCell ref="N21:N22"/>
    <mergeCell ref="O21:O22"/>
    <mergeCell ref="M23:M24"/>
    <mergeCell ref="N23:N24"/>
    <mergeCell ref="O23:O24"/>
    <mergeCell ref="M25:M26"/>
    <mergeCell ref="N25:N26"/>
    <mergeCell ref="O25:O26"/>
    <mergeCell ref="M27:M28"/>
    <mergeCell ref="N27:N28"/>
    <mergeCell ref="O27:O28"/>
  </mergeCells>
  <printOptions horizontalCentered="1"/>
  <pageMargins left="0.11811023622047245" right="0.11811023622047245" top="0.74803149606299213" bottom="0.55118110236220474" header="0.31496062992125984" footer="0.31496062992125984"/>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V119"/>
  <sheetViews>
    <sheetView showGridLines="0" workbookViewId="0">
      <pane ySplit="6" topLeftCell="A7" activePane="bottomLeft" state="frozen"/>
      <selection activeCell="N26" sqref="N26"/>
      <selection pane="bottomLeft"/>
    </sheetView>
  </sheetViews>
  <sheetFormatPr defaultRowHeight="12.75" x14ac:dyDescent="0.25"/>
  <cols>
    <col min="1" max="1" width="7.7109375" style="9" customWidth="1"/>
    <col min="2" max="2" width="9.7109375" style="9" customWidth="1"/>
    <col min="3" max="3" width="8.42578125" style="9" customWidth="1"/>
    <col min="4" max="4" width="21.85546875" style="9" customWidth="1"/>
    <col min="5" max="5" width="10.5703125" style="9" customWidth="1"/>
    <col min="6" max="6" width="12.7109375" style="18" customWidth="1"/>
    <col min="7" max="7" width="9.85546875" style="9" customWidth="1"/>
    <col min="8" max="9" width="4.28515625" style="9" customWidth="1"/>
    <col min="10" max="10" width="21" style="9" customWidth="1"/>
    <col min="11" max="11" width="11.42578125" style="9" customWidth="1"/>
    <col min="12" max="13" width="4.140625" style="9" customWidth="1"/>
    <col min="14" max="14" width="11.42578125" style="9" customWidth="1"/>
    <col min="15" max="16" width="4.140625" style="9" customWidth="1"/>
    <col min="17" max="17" width="11.42578125" style="9" customWidth="1"/>
    <col min="18" max="19" width="4.140625" style="9" customWidth="1"/>
    <col min="20" max="20" width="11.42578125" style="9" customWidth="1"/>
    <col min="21" max="22" width="4.140625" style="9" customWidth="1"/>
    <col min="23" max="16384" width="9.140625" style="9"/>
  </cols>
  <sheetData>
    <row r="1" spans="1:22" s="7" customFormat="1" ht="30" customHeight="1" x14ac:dyDescent="0.25">
      <c r="A1" s="5" t="s">
        <v>76</v>
      </c>
    </row>
    <row r="2" spans="1:22" s="7" customFormat="1" ht="15.75" x14ac:dyDescent="0.25">
      <c r="A2" s="1" t="s">
        <v>420</v>
      </c>
    </row>
    <row r="3" spans="1:22" s="7" customFormat="1" ht="15.75" x14ac:dyDescent="0.25">
      <c r="A3" s="1"/>
    </row>
    <row r="4" spans="1:22" s="7" customFormat="1" ht="15.75" x14ac:dyDescent="0.25">
      <c r="C4" s="1"/>
    </row>
    <row r="5" spans="1:22" s="4" customFormat="1" ht="28.5" customHeight="1" x14ac:dyDescent="0.25">
      <c r="A5" s="213" t="s">
        <v>20</v>
      </c>
      <c r="B5" s="213" t="s">
        <v>118</v>
      </c>
      <c r="C5" s="213" t="s">
        <v>11</v>
      </c>
      <c r="D5" s="214" t="s">
        <v>1</v>
      </c>
      <c r="E5" s="213" t="s">
        <v>2</v>
      </c>
      <c r="F5" s="213" t="s">
        <v>412</v>
      </c>
      <c r="G5" s="222" t="s">
        <v>507</v>
      </c>
      <c r="H5" s="222"/>
      <c r="I5" s="222"/>
      <c r="J5" s="213" t="s">
        <v>10</v>
      </c>
      <c r="K5" s="224">
        <v>2017</v>
      </c>
      <c r="L5" s="224"/>
      <c r="M5" s="224"/>
      <c r="N5" s="223">
        <v>2016</v>
      </c>
      <c r="O5" s="223"/>
      <c r="P5" s="223"/>
      <c r="Q5" s="223">
        <v>2015</v>
      </c>
      <c r="R5" s="223"/>
      <c r="S5" s="223"/>
      <c r="T5" s="223">
        <v>2014</v>
      </c>
      <c r="U5" s="223"/>
      <c r="V5" s="223"/>
    </row>
    <row r="6" spans="1:22" s="4" customFormat="1" ht="23.25" customHeight="1" x14ac:dyDescent="0.25">
      <c r="A6" s="213"/>
      <c r="B6" s="213"/>
      <c r="C6" s="213"/>
      <c r="D6" s="214"/>
      <c r="E6" s="213"/>
      <c r="F6" s="213"/>
      <c r="G6" s="80" t="s">
        <v>8</v>
      </c>
      <c r="H6" s="80" t="s">
        <v>6</v>
      </c>
      <c r="I6" s="80" t="s">
        <v>7</v>
      </c>
      <c r="J6" s="213"/>
      <c r="K6" s="81" t="s">
        <v>8</v>
      </c>
      <c r="L6" s="81" t="s">
        <v>6</v>
      </c>
      <c r="M6" s="81" t="s">
        <v>7</v>
      </c>
      <c r="N6" s="81" t="s">
        <v>8</v>
      </c>
      <c r="O6" s="81" t="s">
        <v>6</v>
      </c>
      <c r="P6" s="81" t="s">
        <v>7</v>
      </c>
      <c r="Q6" s="81" t="s">
        <v>8</v>
      </c>
      <c r="R6" s="81" t="s">
        <v>6</v>
      </c>
      <c r="S6" s="81" t="s">
        <v>7</v>
      </c>
      <c r="T6" s="81" t="s">
        <v>8</v>
      </c>
      <c r="U6" s="81" t="s">
        <v>6</v>
      </c>
      <c r="V6" s="81" t="s">
        <v>7</v>
      </c>
    </row>
    <row r="7" spans="1:22" s="177" customFormat="1" ht="33.75" x14ac:dyDescent="0.25">
      <c r="A7" s="217">
        <v>1</v>
      </c>
      <c r="B7" s="217" t="s">
        <v>119</v>
      </c>
      <c r="C7" s="218" t="s">
        <v>268</v>
      </c>
      <c r="D7" s="219" t="s">
        <v>269</v>
      </c>
      <c r="E7" s="220" t="s">
        <v>201</v>
      </c>
      <c r="F7" s="220" t="s">
        <v>124</v>
      </c>
      <c r="G7" s="260">
        <v>50</v>
      </c>
      <c r="H7" s="221"/>
      <c r="I7" s="221"/>
      <c r="J7" s="82" t="s">
        <v>638</v>
      </c>
      <c r="K7" s="82">
        <v>0</v>
      </c>
      <c r="L7" s="83"/>
      <c r="M7" s="83"/>
      <c r="N7" s="82">
        <v>0</v>
      </c>
      <c r="O7" s="83"/>
      <c r="P7" s="83"/>
      <c r="Q7" s="84">
        <v>0</v>
      </c>
      <c r="R7" s="85"/>
      <c r="S7" s="85"/>
      <c r="T7" s="84">
        <v>0</v>
      </c>
      <c r="U7" s="85"/>
      <c r="V7" s="85"/>
    </row>
    <row r="8" spans="1:22" s="177" customFormat="1" ht="22.5" x14ac:dyDescent="0.25">
      <c r="A8" s="217"/>
      <c r="B8" s="217"/>
      <c r="C8" s="218"/>
      <c r="D8" s="219"/>
      <c r="E8" s="220"/>
      <c r="F8" s="220"/>
      <c r="G8" s="260"/>
      <c r="H8" s="221"/>
      <c r="I8" s="221"/>
      <c r="J8" s="82" t="s">
        <v>639</v>
      </c>
      <c r="K8" s="82">
        <v>57</v>
      </c>
      <c r="L8" s="83"/>
      <c r="M8" s="83"/>
      <c r="N8" s="82">
        <v>34</v>
      </c>
      <c r="O8" s="83"/>
      <c r="P8" s="83"/>
      <c r="Q8" s="84">
        <v>0</v>
      </c>
      <c r="R8" s="85"/>
      <c r="S8" s="85"/>
      <c r="T8" s="84">
        <v>0</v>
      </c>
      <c r="U8" s="85"/>
      <c r="V8" s="85"/>
    </row>
    <row r="9" spans="1:22" s="177" customFormat="1" ht="33.75" x14ac:dyDescent="0.25">
      <c r="A9" s="217">
        <v>1</v>
      </c>
      <c r="B9" s="217" t="s">
        <v>119</v>
      </c>
      <c r="C9" s="218" t="s">
        <v>271</v>
      </c>
      <c r="D9" s="219" t="s">
        <v>272</v>
      </c>
      <c r="E9" s="220" t="s">
        <v>201</v>
      </c>
      <c r="F9" s="220" t="s">
        <v>124</v>
      </c>
      <c r="G9" s="260">
        <v>9</v>
      </c>
      <c r="H9" s="221"/>
      <c r="I9" s="221"/>
      <c r="J9" s="82" t="s">
        <v>638</v>
      </c>
      <c r="K9" s="82">
        <v>0</v>
      </c>
      <c r="L9" s="83"/>
      <c r="M9" s="83"/>
      <c r="N9" s="82">
        <v>0</v>
      </c>
      <c r="O9" s="83"/>
      <c r="P9" s="83"/>
      <c r="Q9" s="84">
        <v>0</v>
      </c>
      <c r="R9" s="85"/>
      <c r="S9" s="85"/>
      <c r="T9" s="84">
        <v>0</v>
      </c>
      <c r="U9" s="85"/>
      <c r="V9" s="85"/>
    </row>
    <row r="10" spans="1:22" s="177" customFormat="1" ht="22.5" x14ac:dyDescent="0.25">
      <c r="A10" s="217"/>
      <c r="B10" s="217"/>
      <c r="C10" s="218"/>
      <c r="D10" s="219"/>
      <c r="E10" s="220"/>
      <c r="F10" s="220"/>
      <c r="G10" s="260"/>
      <c r="H10" s="221"/>
      <c r="I10" s="221"/>
      <c r="J10" s="82" t="s">
        <v>639</v>
      </c>
      <c r="K10" s="82">
        <v>9</v>
      </c>
      <c r="L10" s="83"/>
      <c r="M10" s="83"/>
      <c r="N10" s="82">
        <v>0</v>
      </c>
      <c r="O10" s="83"/>
      <c r="P10" s="83"/>
      <c r="Q10" s="84">
        <v>0</v>
      </c>
      <c r="R10" s="85"/>
      <c r="S10" s="85"/>
      <c r="T10" s="84">
        <v>0</v>
      </c>
      <c r="U10" s="85"/>
      <c r="V10" s="85"/>
    </row>
    <row r="11" spans="1:22" s="177" customFormat="1" ht="33.75" x14ac:dyDescent="0.25">
      <c r="A11" s="217">
        <v>1</v>
      </c>
      <c r="B11" s="217" t="s">
        <v>119</v>
      </c>
      <c r="C11" s="218" t="s">
        <v>273</v>
      </c>
      <c r="D11" s="219" t="s">
        <v>274</v>
      </c>
      <c r="E11" s="220" t="s">
        <v>275</v>
      </c>
      <c r="F11" s="220" t="s">
        <v>124</v>
      </c>
      <c r="G11" s="260">
        <v>320</v>
      </c>
      <c r="H11" s="221"/>
      <c r="I11" s="221"/>
      <c r="J11" s="82" t="s">
        <v>638</v>
      </c>
      <c r="K11" s="87">
        <v>0</v>
      </c>
      <c r="L11" s="83"/>
      <c r="M11" s="83"/>
      <c r="N11" s="82">
        <v>0</v>
      </c>
      <c r="O11" s="83"/>
      <c r="P11" s="83"/>
      <c r="Q11" s="84">
        <v>0</v>
      </c>
      <c r="R11" s="85"/>
      <c r="S11" s="85"/>
      <c r="T11" s="84">
        <v>0</v>
      </c>
      <c r="U11" s="85"/>
      <c r="V11" s="85"/>
    </row>
    <row r="12" spans="1:22" s="177" customFormat="1" ht="22.5" x14ac:dyDescent="0.25">
      <c r="A12" s="217"/>
      <c r="B12" s="217"/>
      <c r="C12" s="218"/>
      <c r="D12" s="219"/>
      <c r="E12" s="220"/>
      <c r="F12" s="220"/>
      <c r="G12" s="260"/>
      <c r="H12" s="221"/>
      <c r="I12" s="221"/>
      <c r="J12" s="82" t="s">
        <v>639</v>
      </c>
      <c r="K12" s="89">
        <v>284</v>
      </c>
      <c r="L12" s="83"/>
      <c r="M12" s="83"/>
      <c r="N12" s="82">
        <v>0</v>
      </c>
      <c r="O12" s="83"/>
      <c r="P12" s="83"/>
      <c r="Q12" s="84">
        <v>0</v>
      </c>
      <c r="R12" s="85"/>
      <c r="S12" s="85"/>
      <c r="T12" s="84">
        <v>0</v>
      </c>
      <c r="U12" s="85"/>
      <c r="V12" s="85"/>
    </row>
    <row r="13" spans="1:22" s="177" customFormat="1" ht="33.75" x14ac:dyDescent="0.25">
      <c r="A13" s="217">
        <v>1</v>
      </c>
      <c r="B13" s="217" t="s">
        <v>127</v>
      </c>
      <c r="C13" s="218" t="s">
        <v>276</v>
      </c>
      <c r="D13" s="219" t="s">
        <v>277</v>
      </c>
      <c r="E13" s="220" t="s">
        <v>201</v>
      </c>
      <c r="F13" s="220" t="s">
        <v>124</v>
      </c>
      <c r="G13" s="260">
        <v>20</v>
      </c>
      <c r="H13" s="221"/>
      <c r="I13" s="221"/>
      <c r="J13" s="82" t="s">
        <v>638</v>
      </c>
      <c r="K13" s="87">
        <v>0</v>
      </c>
      <c r="L13" s="83"/>
      <c r="M13" s="83"/>
      <c r="N13" s="82">
        <v>0</v>
      </c>
      <c r="O13" s="83"/>
      <c r="P13" s="83"/>
      <c r="Q13" s="84">
        <v>0</v>
      </c>
      <c r="R13" s="85"/>
      <c r="S13" s="85"/>
      <c r="T13" s="84">
        <v>0</v>
      </c>
      <c r="U13" s="85"/>
      <c r="V13" s="85"/>
    </row>
    <row r="14" spans="1:22" s="177" customFormat="1" ht="22.5" x14ac:dyDescent="0.25">
      <c r="A14" s="217"/>
      <c r="B14" s="217"/>
      <c r="C14" s="218"/>
      <c r="D14" s="219"/>
      <c r="E14" s="220"/>
      <c r="F14" s="220"/>
      <c r="G14" s="260"/>
      <c r="H14" s="221"/>
      <c r="I14" s="221"/>
      <c r="J14" s="82" t="s">
        <v>639</v>
      </c>
      <c r="K14" s="82">
        <v>32</v>
      </c>
      <c r="L14" s="83"/>
      <c r="M14" s="83"/>
      <c r="N14" s="82">
        <v>13</v>
      </c>
      <c r="O14" s="83"/>
      <c r="P14" s="83"/>
      <c r="Q14" s="84">
        <v>0</v>
      </c>
      <c r="R14" s="85"/>
      <c r="S14" s="85"/>
      <c r="T14" s="84">
        <v>0</v>
      </c>
      <c r="U14" s="85"/>
      <c r="V14" s="85"/>
    </row>
    <row r="15" spans="1:22" s="177" customFormat="1" ht="33.75" x14ac:dyDescent="0.25">
      <c r="A15" s="217">
        <v>1</v>
      </c>
      <c r="B15" s="217" t="s">
        <v>127</v>
      </c>
      <c r="C15" s="218" t="s">
        <v>278</v>
      </c>
      <c r="D15" s="219" t="s">
        <v>279</v>
      </c>
      <c r="E15" s="220" t="s">
        <v>280</v>
      </c>
      <c r="F15" s="220" t="s">
        <v>124</v>
      </c>
      <c r="G15" s="260">
        <v>180</v>
      </c>
      <c r="H15" s="221"/>
      <c r="I15" s="221"/>
      <c r="J15" s="82" t="s">
        <v>638</v>
      </c>
      <c r="K15" s="87">
        <v>0</v>
      </c>
      <c r="L15" s="83"/>
      <c r="M15" s="83"/>
      <c r="N15" s="82">
        <v>0</v>
      </c>
      <c r="O15" s="83"/>
      <c r="P15" s="83"/>
      <c r="Q15" s="90">
        <v>0</v>
      </c>
      <c r="R15" s="85"/>
      <c r="S15" s="85"/>
      <c r="T15" s="84">
        <v>0</v>
      </c>
      <c r="U15" s="85"/>
      <c r="V15" s="85"/>
    </row>
    <row r="16" spans="1:22" s="177" customFormat="1" ht="22.5" x14ac:dyDescent="0.25">
      <c r="A16" s="217"/>
      <c r="B16" s="217"/>
      <c r="C16" s="218"/>
      <c r="D16" s="219"/>
      <c r="E16" s="220"/>
      <c r="F16" s="220"/>
      <c r="G16" s="260"/>
      <c r="H16" s="221"/>
      <c r="I16" s="221"/>
      <c r="J16" s="82" t="s">
        <v>639</v>
      </c>
      <c r="K16" s="87">
        <v>65</v>
      </c>
      <c r="L16" s="83"/>
      <c r="M16" s="83"/>
      <c r="N16" s="82">
        <v>37</v>
      </c>
      <c r="O16" s="83"/>
      <c r="P16" s="83"/>
      <c r="Q16" s="90">
        <v>11</v>
      </c>
      <c r="R16" s="85"/>
      <c r="S16" s="85"/>
      <c r="T16" s="84">
        <v>0</v>
      </c>
      <c r="U16" s="85"/>
      <c r="V16" s="85"/>
    </row>
    <row r="17" spans="1:22" s="177" customFormat="1" ht="33.75" x14ac:dyDescent="0.25">
      <c r="A17" s="217">
        <v>1</v>
      </c>
      <c r="B17" s="217" t="s">
        <v>127</v>
      </c>
      <c r="C17" s="218" t="s">
        <v>281</v>
      </c>
      <c r="D17" s="219" t="s">
        <v>282</v>
      </c>
      <c r="E17" s="220" t="s">
        <v>280</v>
      </c>
      <c r="F17" s="220" t="s">
        <v>124</v>
      </c>
      <c r="G17" s="260">
        <v>120</v>
      </c>
      <c r="H17" s="221"/>
      <c r="I17" s="221"/>
      <c r="J17" s="82" t="s">
        <v>638</v>
      </c>
      <c r="K17" s="87">
        <v>0</v>
      </c>
      <c r="L17" s="83"/>
      <c r="M17" s="83"/>
      <c r="N17" s="82">
        <v>0</v>
      </c>
      <c r="O17" s="83"/>
      <c r="P17" s="83"/>
      <c r="Q17" s="90">
        <v>0</v>
      </c>
      <c r="R17" s="85"/>
      <c r="S17" s="85"/>
      <c r="T17" s="84">
        <v>0</v>
      </c>
      <c r="U17" s="85"/>
      <c r="V17" s="85"/>
    </row>
    <row r="18" spans="1:22" s="177" customFormat="1" ht="22.5" x14ac:dyDescent="0.25">
      <c r="A18" s="217"/>
      <c r="B18" s="217"/>
      <c r="C18" s="218"/>
      <c r="D18" s="219"/>
      <c r="E18" s="220"/>
      <c r="F18" s="220"/>
      <c r="G18" s="260"/>
      <c r="H18" s="221"/>
      <c r="I18" s="221"/>
      <c r="J18" s="82" t="s">
        <v>639</v>
      </c>
      <c r="K18" s="87">
        <v>19</v>
      </c>
      <c r="L18" s="83"/>
      <c r="M18" s="83"/>
      <c r="N18" s="82">
        <v>16</v>
      </c>
      <c r="O18" s="83"/>
      <c r="P18" s="83"/>
      <c r="Q18" s="90">
        <v>3</v>
      </c>
      <c r="R18" s="85"/>
      <c r="S18" s="85"/>
      <c r="T18" s="84">
        <v>0</v>
      </c>
      <c r="U18" s="85"/>
      <c r="V18" s="85"/>
    </row>
    <row r="19" spans="1:22" s="177" customFormat="1" ht="33.75" x14ac:dyDescent="0.25">
      <c r="A19" s="217">
        <v>1</v>
      </c>
      <c r="B19" s="217" t="s">
        <v>127</v>
      </c>
      <c r="C19" s="218" t="s">
        <v>17</v>
      </c>
      <c r="D19" s="219" t="s">
        <v>283</v>
      </c>
      <c r="E19" s="220" t="s">
        <v>280</v>
      </c>
      <c r="F19" s="220" t="s">
        <v>124</v>
      </c>
      <c r="G19" s="260">
        <v>300</v>
      </c>
      <c r="H19" s="221"/>
      <c r="I19" s="221"/>
      <c r="J19" s="82" t="s">
        <v>638</v>
      </c>
      <c r="K19" s="87">
        <v>31</v>
      </c>
      <c r="L19" s="83"/>
      <c r="M19" s="83"/>
      <c r="N19" s="82">
        <v>0</v>
      </c>
      <c r="O19" s="83"/>
      <c r="P19" s="83"/>
      <c r="Q19" s="90">
        <v>0</v>
      </c>
      <c r="R19" s="85"/>
      <c r="S19" s="85"/>
      <c r="T19" s="84">
        <v>0</v>
      </c>
      <c r="U19" s="85"/>
      <c r="V19" s="85"/>
    </row>
    <row r="20" spans="1:22" s="177" customFormat="1" ht="22.5" x14ac:dyDescent="0.25">
      <c r="A20" s="217"/>
      <c r="B20" s="217"/>
      <c r="C20" s="218"/>
      <c r="D20" s="219"/>
      <c r="E20" s="220"/>
      <c r="F20" s="220"/>
      <c r="G20" s="260"/>
      <c r="H20" s="221"/>
      <c r="I20" s="221"/>
      <c r="J20" s="82" t="s">
        <v>639</v>
      </c>
      <c r="K20" s="87">
        <v>256</v>
      </c>
      <c r="L20" s="83"/>
      <c r="M20" s="83"/>
      <c r="N20" s="82">
        <v>178</v>
      </c>
      <c r="O20" s="83"/>
      <c r="P20" s="83"/>
      <c r="Q20" s="90">
        <v>65</v>
      </c>
      <c r="R20" s="85"/>
      <c r="S20" s="85"/>
      <c r="T20" s="84">
        <v>0</v>
      </c>
      <c r="U20" s="85"/>
      <c r="V20" s="85"/>
    </row>
    <row r="21" spans="1:22" s="177" customFormat="1" ht="33.75" x14ac:dyDescent="0.25">
      <c r="A21" s="217">
        <v>1</v>
      </c>
      <c r="B21" s="217" t="s">
        <v>127</v>
      </c>
      <c r="C21" s="218" t="s">
        <v>87</v>
      </c>
      <c r="D21" s="219" t="s">
        <v>284</v>
      </c>
      <c r="E21" s="220" t="s">
        <v>285</v>
      </c>
      <c r="F21" s="220" t="s">
        <v>124</v>
      </c>
      <c r="G21" s="261">
        <v>93396492</v>
      </c>
      <c r="H21" s="221"/>
      <c r="I21" s="221"/>
      <c r="J21" s="82" t="s">
        <v>638</v>
      </c>
      <c r="K21" s="91">
        <v>148276.32</v>
      </c>
      <c r="L21" s="83"/>
      <c r="M21" s="83"/>
      <c r="N21" s="92">
        <v>0</v>
      </c>
      <c r="O21" s="83"/>
      <c r="P21" s="83"/>
      <c r="Q21" s="90">
        <v>0</v>
      </c>
      <c r="R21" s="85"/>
      <c r="S21" s="85"/>
      <c r="T21" s="84">
        <v>0</v>
      </c>
      <c r="U21" s="85"/>
      <c r="V21" s="85"/>
    </row>
    <row r="22" spans="1:22" s="177" customFormat="1" ht="22.5" x14ac:dyDescent="0.25">
      <c r="A22" s="217"/>
      <c r="B22" s="217"/>
      <c r="C22" s="218"/>
      <c r="D22" s="219"/>
      <c r="E22" s="220"/>
      <c r="F22" s="220"/>
      <c r="G22" s="261"/>
      <c r="H22" s="221"/>
      <c r="I22" s="221"/>
      <c r="J22" s="82" t="s">
        <v>639</v>
      </c>
      <c r="K22" s="91">
        <v>34646203.569999993</v>
      </c>
      <c r="L22" s="83"/>
      <c r="M22" s="83"/>
      <c r="N22" s="92">
        <v>22335417.879999999</v>
      </c>
      <c r="O22" s="83"/>
      <c r="P22" s="83"/>
      <c r="Q22" s="93">
        <v>4103261.2199999997</v>
      </c>
      <c r="R22" s="85"/>
      <c r="S22" s="85"/>
      <c r="T22" s="84">
        <v>0</v>
      </c>
      <c r="U22" s="85"/>
      <c r="V22" s="85"/>
    </row>
    <row r="23" spans="1:22" s="22" customFormat="1" ht="33.75" x14ac:dyDescent="0.25">
      <c r="A23" s="217">
        <v>1</v>
      </c>
      <c r="B23" s="217" t="s">
        <v>127</v>
      </c>
      <c r="C23" s="218" t="s">
        <v>16</v>
      </c>
      <c r="D23" s="219" t="s">
        <v>286</v>
      </c>
      <c r="E23" s="220" t="s">
        <v>280</v>
      </c>
      <c r="F23" s="220" t="s">
        <v>124</v>
      </c>
      <c r="G23" s="260">
        <v>300</v>
      </c>
      <c r="H23" s="221"/>
      <c r="I23" s="221"/>
      <c r="J23" s="82" t="s">
        <v>638</v>
      </c>
      <c r="K23" s="87">
        <v>31</v>
      </c>
      <c r="L23" s="83"/>
      <c r="M23" s="83"/>
      <c r="N23" s="82">
        <v>0</v>
      </c>
      <c r="O23" s="83"/>
      <c r="P23" s="83"/>
      <c r="Q23" s="90">
        <v>0</v>
      </c>
      <c r="R23" s="85"/>
      <c r="S23" s="85"/>
      <c r="T23" s="84">
        <v>0</v>
      </c>
      <c r="U23" s="85"/>
      <c r="V23" s="85"/>
    </row>
    <row r="24" spans="1:22" s="22" customFormat="1" ht="22.5" x14ac:dyDescent="0.25">
      <c r="A24" s="217"/>
      <c r="B24" s="217"/>
      <c r="C24" s="218"/>
      <c r="D24" s="219"/>
      <c r="E24" s="220"/>
      <c r="F24" s="220"/>
      <c r="G24" s="260"/>
      <c r="H24" s="221"/>
      <c r="I24" s="221"/>
      <c r="J24" s="82" t="s">
        <v>639</v>
      </c>
      <c r="K24" s="87">
        <v>256</v>
      </c>
      <c r="L24" s="83"/>
      <c r="M24" s="83"/>
      <c r="N24" s="82">
        <v>178</v>
      </c>
      <c r="O24" s="83"/>
      <c r="P24" s="83"/>
      <c r="Q24" s="90">
        <v>65</v>
      </c>
      <c r="R24" s="85"/>
      <c r="S24" s="85"/>
      <c r="T24" s="84">
        <v>0</v>
      </c>
      <c r="U24" s="85"/>
      <c r="V24" s="85"/>
    </row>
    <row r="25" spans="1:22" s="22" customFormat="1" ht="33.75" x14ac:dyDescent="0.25">
      <c r="A25" s="217">
        <v>1</v>
      </c>
      <c r="B25" s="217" t="s">
        <v>127</v>
      </c>
      <c r="C25" s="218" t="s">
        <v>89</v>
      </c>
      <c r="D25" s="219" t="s">
        <v>287</v>
      </c>
      <c r="E25" s="220" t="s">
        <v>288</v>
      </c>
      <c r="F25" s="220" t="s">
        <v>124</v>
      </c>
      <c r="G25" s="261">
        <v>2500</v>
      </c>
      <c r="H25" s="221"/>
      <c r="I25" s="221"/>
      <c r="J25" s="82" t="s">
        <v>638</v>
      </c>
      <c r="K25" s="87">
        <v>53</v>
      </c>
      <c r="L25" s="83"/>
      <c r="M25" s="83"/>
      <c r="N25" s="82">
        <v>0</v>
      </c>
      <c r="O25" s="83"/>
      <c r="P25" s="83"/>
      <c r="Q25" s="90">
        <v>0</v>
      </c>
      <c r="R25" s="85"/>
      <c r="S25" s="85"/>
      <c r="T25" s="84">
        <v>0</v>
      </c>
      <c r="U25" s="85"/>
      <c r="V25" s="85"/>
    </row>
    <row r="26" spans="1:22" s="22" customFormat="1" ht="22.5" x14ac:dyDescent="0.25">
      <c r="A26" s="217"/>
      <c r="B26" s="217"/>
      <c r="C26" s="218"/>
      <c r="D26" s="219"/>
      <c r="E26" s="220"/>
      <c r="F26" s="220"/>
      <c r="G26" s="261"/>
      <c r="H26" s="221"/>
      <c r="I26" s="221"/>
      <c r="J26" s="82" t="s">
        <v>639</v>
      </c>
      <c r="K26" s="87">
        <v>1687</v>
      </c>
      <c r="L26" s="83"/>
      <c r="M26" s="83"/>
      <c r="N26" s="94">
        <v>1093</v>
      </c>
      <c r="O26" s="83"/>
      <c r="P26" s="83"/>
      <c r="Q26" s="90">
        <v>303</v>
      </c>
      <c r="R26" s="85"/>
      <c r="S26" s="85"/>
      <c r="T26" s="84">
        <v>0</v>
      </c>
      <c r="U26" s="85"/>
      <c r="V26" s="85"/>
    </row>
    <row r="27" spans="1:22" s="22" customFormat="1" ht="33.75" x14ac:dyDescent="0.25">
      <c r="A27" s="217">
        <v>2</v>
      </c>
      <c r="B27" s="217" t="s">
        <v>146</v>
      </c>
      <c r="C27" s="218" t="s">
        <v>19</v>
      </c>
      <c r="D27" s="219" t="s">
        <v>18</v>
      </c>
      <c r="E27" s="220" t="s">
        <v>280</v>
      </c>
      <c r="F27" s="220" t="s">
        <v>124</v>
      </c>
      <c r="G27" s="260">
        <v>115</v>
      </c>
      <c r="H27" s="221"/>
      <c r="I27" s="221"/>
      <c r="J27" s="82" t="s">
        <v>638</v>
      </c>
      <c r="K27" s="87">
        <v>78</v>
      </c>
      <c r="L27" s="83"/>
      <c r="M27" s="83"/>
      <c r="N27" s="82">
        <v>0</v>
      </c>
      <c r="O27" s="83"/>
      <c r="P27" s="83"/>
      <c r="Q27" s="90">
        <v>0</v>
      </c>
      <c r="R27" s="85"/>
      <c r="S27" s="85"/>
      <c r="T27" s="84">
        <v>0</v>
      </c>
      <c r="U27" s="85"/>
      <c r="V27" s="85"/>
    </row>
    <row r="28" spans="1:22" s="22" customFormat="1" ht="22.5" x14ac:dyDescent="0.25">
      <c r="A28" s="217"/>
      <c r="B28" s="217"/>
      <c r="C28" s="218"/>
      <c r="D28" s="219"/>
      <c r="E28" s="220"/>
      <c r="F28" s="220"/>
      <c r="G28" s="260"/>
      <c r="H28" s="221"/>
      <c r="I28" s="221"/>
      <c r="J28" s="82" t="s">
        <v>639</v>
      </c>
      <c r="K28" s="87">
        <v>226</v>
      </c>
      <c r="L28" s="83"/>
      <c r="M28" s="83"/>
      <c r="N28" s="82">
        <v>200</v>
      </c>
      <c r="O28" s="83"/>
      <c r="P28" s="83"/>
      <c r="Q28" s="90">
        <v>164</v>
      </c>
      <c r="R28" s="85"/>
      <c r="S28" s="85"/>
      <c r="T28" s="84">
        <v>0</v>
      </c>
      <c r="U28" s="85"/>
      <c r="V28" s="85"/>
    </row>
    <row r="29" spans="1:22" s="22" customFormat="1" ht="33.75" x14ac:dyDescent="0.25">
      <c r="A29" s="217">
        <v>2</v>
      </c>
      <c r="B29" s="217" t="s">
        <v>146</v>
      </c>
      <c r="C29" s="218" t="s">
        <v>16</v>
      </c>
      <c r="D29" s="219" t="s">
        <v>286</v>
      </c>
      <c r="E29" s="220" t="s">
        <v>280</v>
      </c>
      <c r="F29" s="220" t="s">
        <v>124</v>
      </c>
      <c r="G29" s="260">
        <v>115</v>
      </c>
      <c r="H29" s="221"/>
      <c r="I29" s="221"/>
      <c r="J29" s="82" t="s">
        <v>638</v>
      </c>
      <c r="K29" s="87">
        <v>78</v>
      </c>
      <c r="L29" s="83"/>
      <c r="M29" s="83"/>
      <c r="N29" s="82">
        <v>0</v>
      </c>
      <c r="O29" s="83"/>
      <c r="P29" s="83"/>
      <c r="Q29" s="90">
        <v>0</v>
      </c>
      <c r="R29" s="85"/>
      <c r="S29" s="85"/>
      <c r="T29" s="84">
        <v>0</v>
      </c>
      <c r="U29" s="85"/>
      <c r="V29" s="85"/>
    </row>
    <row r="30" spans="1:22" s="22" customFormat="1" ht="22.5" x14ac:dyDescent="0.25">
      <c r="A30" s="217"/>
      <c r="B30" s="217"/>
      <c r="C30" s="218"/>
      <c r="D30" s="219"/>
      <c r="E30" s="220"/>
      <c r="F30" s="220"/>
      <c r="G30" s="260"/>
      <c r="H30" s="221"/>
      <c r="I30" s="221"/>
      <c r="J30" s="82" t="s">
        <v>639</v>
      </c>
      <c r="K30" s="87">
        <v>226</v>
      </c>
      <c r="L30" s="83"/>
      <c r="M30" s="83"/>
      <c r="N30" s="82">
        <v>200</v>
      </c>
      <c r="O30" s="83"/>
      <c r="P30" s="83"/>
      <c r="Q30" s="90">
        <v>164</v>
      </c>
      <c r="R30" s="85"/>
      <c r="S30" s="85"/>
      <c r="T30" s="84">
        <v>0</v>
      </c>
      <c r="U30" s="85"/>
      <c r="V30" s="85"/>
    </row>
    <row r="31" spans="1:22" s="22" customFormat="1" ht="33.75" x14ac:dyDescent="0.25">
      <c r="A31" s="217">
        <v>2</v>
      </c>
      <c r="B31" s="217" t="s">
        <v>146</v>
      </c>
      <c r="C31" s="218" t="s">
        <v>17</v>
      </c>
      <c r="D31" s="219" t="s">
        <v>283</v>
      </c>
      <c r="E31" s="220" t="s">
        <v>280</v>
      </c>
      <c r="F31" s="220" t="s">
        <v>124</v>
      </c>
      <c r="G31" s="260">
        <v>115</v>
      </c>
      <c r="H31" s="221"/>
      <c r="I31" s="221"/>
      <c r="J31" s="82" t="s">
        <v>638</v>
      </c>
      <c r="K31" s="87">
        <v>78</v>
      </c>
      <c r="L31" s="83"/>
      <c r="M31" s="83"/>
      <c r="N31" s="82">
        <v>0</v>
      </c>
      <c r="O31" s="83"/>
      <c r="P31" s="83"/>
      <c r="Q31" s="90">
        <v>0</v>
      </c>
      <c r="R31" s="85"/>
      <c r="S31" s="85"/>
      <c r="T31" s="84">
        <v>0</v>
      </c>
      <c r="U31" s="85"/>
      <c r="V31" s="85"/>
    </row>
    <row r="32" spans="1:22" s="22" customFormat="1" ht="22.5" x14ac:dyDescent="0.25">
      <c r="A32" s="217"/>
      <c r="B32" s="217"/>
      <c r="C32" s="218"/>
      <c r="D32" s="219"/>
      <c r="E32" s="220"/>
      <c r="F32" s="220"/>
      <c r="G32" s="260"/>
      <c r="H32" s="221"/>
      <c r="I32" s="221"/>
      <c r="J32" s="82" t="s">
        <v>639</v>
      </c>
      <c r="K32" s="87">
        <v>226</v>
      </c>
      <c r="L32" s="83"/>
      <c r="M32" s="83"/>
      <c r="N32" s="82">
        <v>200</v>
      </c>
      <c r="O32" s="83"/>
      <c r="P32" s="83"/>
      <c r="Q32" s="90">
        <v>164</v>
      </c>
      <c r="R32" s="85"/>
      <c r="S32" s="85"/>
      <c r="T32" s="84">
        <v>0</v>
      </c>
      <c r="U32" s="85"/>
      <c r="V32" s="85"/>
    </row>
    <row r="33" spans="1:22" s="22" customFormat="1" ht="33.75" x14ac:dyDescent="0.25">
      <c r="A33" s="217">
        <v>2</v>
      </c>
      <c r="B33" s="217" t="s">
        <v>146</v>
      </c>
      <c r="C33" s="218" t="s">
        <v>89</v>
      </c>
      <c r="D33" s="219" t="s">
        <v>287</v>
      </c>
      <c r="E33" s="220" t="s">
        <v>288</v>
      </c>
      <c r="F33" s="220" t="s">
        <v>124</v>
      </c>
      <c r="G33" s="260">
        <v>800</v>
      </c>
      <c r="H33" s="221"/>
      <c r="I33" s="221"/>
      <c r="J33" s="82" t="s">
        <v>638</v>
      </c>
      <c r="K33" s="87">
        <v>149</v>
      </c>
      <c r="L33" s="83"/>
      <c r="M33" s="83"/>
      <c r="N33" s="82">
        <v>0</v>
      </c>
      <c r="O33" s="83"/>
      <c r="P33" s="83"/>
      <c r="Q33" s="90">
        <v>0</v>
      </c>
      <c r="R33" s="85"/>
      <c r="S33" s="85"/>
      <c r="T33" s="84">
        <v>0</v>
      </c>
      <c r="U33" s="85"/>
      <c r="V33" s="85"/>
    </row>
    <row r="34" spans="1:22" s="22" customFormat="1" ht="22.5" x14ac:dyDescent="0.25">
      <c r="A34" s="217"/>
      <c r="B34" s="217"/>
      <c r="C34" s="218"/>
      <c r="D34" s="219"/>
      <c r="E34" s="220"/>
      <c r="F34" s="220"/>
      <c r="G34" s="260"/>
      <c r="H34" s="221"/>
      <c r="I34" s="221"/>
      <c r="J34" s="82" t="s">
        <v>639</v>
      </c>
      <c r="K34" s="87">
        <v>871</v>
      </c>
      <c r="L34" s="83"/>
      <c r="M34" s="83"/>
      <c r="N34" s="82">
        <v>708</v>
      </c>
      <c r="O34" s="83"/>
      <c r="P34" s="83"/>
      <c r="Q34" s="90">
        <v>437</v>
      </c>
      <c r="R34" s="85"/>
      <c r="S34" s="85"/>
      <c r="T34" s="84">
        <v>0</v>
      </c>
      <c r="U34" s="85"/>
      <c r="V34" s="85"/>
    </row>
    <row r="35" spans="1:22" s="22" customFormat="1" ht="33.75" x14ac:dyDescent="0.25">
      <c r="A35" s="217">
        <v>2</v>
      </c>
      <c r="B35" s="217" t="s">
        <v>151</v>
      </c>
      <c r="C35" s="218" t="s">
        <v>17</v>
      </c>
      <c r="D35" s="219" t="s">
        <v>283</v>
      </c>
      <c r="E35" s="220" t="s">
        <v>280</v>
      </c>
      <c r="F35" s="220" t="s">
        <v>124</v>
      </c>
      <c r="G35" s="260">
        <v>600</v>
      </c>
      <c r="H35" s="221"/>
      <c r="I35" s="221"/>
      <c r="J35" s="82" t="s">
        <v>638</v>
      </c>
      <c r="K35" s="95">
        <v>52</v>
      </c>
      <c r="L35" s="83"/>
      <c r="M35" s="83"/>
      <c r="N35" s="82">
        <v>0</v>
      </c>
      <c r="O35" s="83"/>
      <c r="P35" s="83"/>
      <c r="Q35" s="90">
        <v>0</v>
      </c>
      <c r="R35" s="85"/>
      <c r="S35" s="85"/>
      <c r="T35" s="84">
        <v>0</v>
      </c>
      <c r="U35" s="85"/>
      <c r="V35" s="85"/>
    </row>
    <row r="36" spans="1:22" s="22" customFormat="1" ht="22.5" x14ac:dyDescent="0.25">
      <c r="A36" s="217"/>
      <c r="B36" s="217"/>
      <c r="C36" s="218"/>
      <c r="D36" s="219"/>
      <c r="E36" s="220"/>
      <c r="F36" s="220"/>
      <c r="G36" s="260"/>
      <c r="H36" s="221"/>
      <c r="I36" s="221"/>
      <c r="J36" s="82" t="s">
        <v>639</v>
      </c>
      <c r="K36" s="95">
        <v>1299</v>
      </c>
      <c r="L36" s="83"/>
      <c r="M36" s="83"/>
      <c r="N36" s="82">
        <v>664</v>
      </c>
      <c r="O36" s="83"/>
      <c r="P36" s="83"/>
      <c r="Q36" s="90">
        <v>302</v>
      </c>
      <c r="R36" s="85"/>
      <c r="S36" s="85"/>
      <c r="T36" s="84">
        <v>0</v>
      </c>
      <c r="U36" s="85"/>
      <c r="V36" s="85"/>
    </row>
    <row r="37" spans="1:22" s="22" customFormat="1" ht="33.75" x14ac:dyDescent="0.25">
      <c r="A37" s="217">
        <v>2</v>
      </c>
      <c r="B37" s="217" t="s">
        <v>151</v>
      </c>
      <c r="C37" s="218" t="s">
        <v>87</v>
      </c>
      <c r="D37" s="219" t="s">
        <v>284</v>
      </c>
      <c r="E37" s="220" t="s">
        <v>285</v>
      </c>
      <c r="F37" s="220" t="s">
        <v>124</v>
      </c>
      <c r="G37" s="261">
        <v>39966952</v>
      </c>
      <c r="H37" s="221"/>
      <c r="I37" s="221"/>
      <c r="J37" s="82" t="s">
        <v>638</v>
      </c>
      <c r="K37" s="91">
        <v>248623.75</v>
      </c>
      <c r="L37" s="83"/>
      <c r="M37" s="83"/>
      <c r="N37" s="92">
        <v>0</v>
      </c>
      <c r="O37" s="83"/>
      <c r="P37" s="83"/>
      <c r="Q37" s="90">
        <v>0</v>
      </c>
      <c r="R37" s="85"/>
      <c r="S37" s="85"/>
      <c r="T37" s="84">
        <v>0</v>
      </c>
      <c r="U37" s="85"/>
      <c r="V37" s="85"/>
    </row>
    <row r="38" spans="1:22" s="22" customFormat="1" ht="22.5" x14ac:dyDescent="0.25">
      <c r="A38" s="217"/>
      <c r="B38" s="217"/>
      <c r="C38" s="218"/>
      <c r="D38" s="219"/>
      <c r="E38" s="220"/>
      <c r="F38" s="220"/>
      <c r="G38" s="261"/>
      <c r="H38" s="221"/>
      <c r="I38" s="221"/>
      <c r="J38" s="82" t="s">
        <v>639</v>
      </c>
      <c r="K38" s="91">
        <v>207162591.38999996</v>
      </c>
      <c r="L38" s="83"/>
      <c r="M38" s="83"/>
      <c r="N38" s="92">
        <v>108128000.97</v>
      </c>
      <c r="O38" s="83"/>
      <c r="P38" s="83"/>
      <c r="Q38" s="93">
        <v>48494943.289999947</v>
      </c>
      <c r="R38" s="85"/>
      <c r="S38" s="85"/>
      <c r="T38" s="84">
        <v>0</v>
      </c>
      <c r="U38" s="85"/>
      <c r="V38" s="85"/>
    </row>
    <row r="39" spans="1:22" s="22" customFormat="1" ht="33.75" x14ac:dyDescent="0.25">
      <c r="A39" s="217">
        <v>2</v>
      </c>
      <c r="B39" s="217" t="s">
        <v>151</v>
      </c>
      <c r="C39" s="218" t="s">
        <v>16</v>
      </c>
      <c r="D39" s="219" t="s">
        <v>289</v>
      </c>
      <c r="E39" s="220" t="s">
        <v>280</v>
      </c>
      <c r="F39" s="220" t="s">
        <v>124</v>
      </c>
      <c r="G39" s="260">
        <v>600</v>
      </c>
      <c r="H39" s="221"/>
      <c r="I39" s="221"/>
      <c r="J39" s="82" t="s">
        <v>638</v>
      </c>
      <c r="K39" s="95">
        <v>52</v>
      </c>
      <c r="L39" s="83"/>
      <c r="M39" s="83"/>
      <c r="N39" s="82">
        <v>0</v>
      </c>
      <c r="O39" s="83"/>
      <c r="P39" s="83"/>
      <c r="Q39" s="90">
        <v>0</v>
      </c>
      <c r="R39" s="85"/>
      <c r="S39" s="85"/>
      <c r="T39" s="84">
        <v>0</v>
      </c>
      <c r="U39" s="85"/>
      <c r="V39" s="85"/>
    </row>
    <row r="40" spans="1:22" s="22" customFormat="1" ht="22.5" x14ac:dyDescent="0.25">
      <c r="A40" s="217"/>
      <c r="B40" s="217"/>
      <c r="C40" s="218"/>
      <c r="D40" s="219"/>
      <c r="E40" s="220"/>
      <c r="F40" s="220"/>
      <c r="G40" s="260"/>
      <c r="H40" s="221"/>
      <c r="I40" s="221"/>
      <c r="J40" s="82" t="s">
        <v>639</v>
      </c>
      <c r="K40" s="95">
        <v>1299</v>
      </c>
      <c r="L40" s="83"/>
      <c r="M40" s="83"/>
      <c r="N40" s="82">
        <v>664</v>
      </c>
      <c r="O40" s="83"/>
      <c r="P40" s="83"/>
      <c r="Q40" s="90">
        <v>302</v>
      </c>
      <c r="R40" s="85"/>
      <c r="S40" s="85"/>
      <c r="T40" s="84">
        <v>0</v>
      </c>
      <c r="U40" s="85"/>
      <c r="V40" s="85"/>
    </row>
    <row r="41" spans="1:22" s="22" customFormat="1" ht="33.75" x14ac:dyDescent="0.25">
      <c r="A41" s="217">
        <v>2</v>
      </c>
      <c r="B41" s="217" t="s">
        <v>151</v>
      </c>
      <c r="C41" s="218" t="s">
        <v>89</v>
      </c>
      <c r="D41" s="219" t="s">
        <v>290</v>
      </c>
      <c r="E41" s="220" t="s">
        <v>288</v>
      </c>
      <c r="F41" s="220" t="s">
        <v>124</v>
      </c>
      <c r="G41" s="260">
        <v>850</v>
      </c>
      <c r="H41" s="221"/>
      <c r="I41" s="221"/>
      <c r="J41" s="82" t="s">
        <v>638</v>
      </c>
      <c r="K41" s="95">
        <v>111</v>
      </c>
      <c r="L41" s="83"/>
      <c r="M41" s="83"/>
      <c r="N41" s="82">
        <v>0</v>
      </c>
      <c r="O41" s="83"/>
      <c r="P41" s="83"/>
      <c r="Q41" s="90">
        <v>0</v>
      </c>
      <c r="R41" s="85"/>
      <c r="S41" s="85"/>
      <c r="T41" s="84">
        <v>0</v>
      </c>
      <c r="U41" s="85"/>
      <c r="V41" s="85"/>
    </row>
    <row r="42" spans="1:22" s="22" customFormat="1" ht="22.5" x14ac:dyDescent="0.25">
      <c r="A42" s="217"/>
      <c r="B42" s="217"/>
      <c r="C42" s="218"/>
      <c r="D42" s="219"/>
      <c r="E42" s="220"/>
      <c r="F42" s="220"/>
      <c r="G42" s="260"/>
      <c r="H42" s="221"/>
      <c r="I42" s="221"/>
      <c r="J42" s="82" t="s">
        <v>639</v>
      </c>
      <c r="K42" s="95">
        <v>8510</v>
      </c>
      <c r="L42" s="83"/>
      <c r="M42" s="83"/>
      <c r="N42" s="94">
        <v>3757</v>
      </c>
      <c r="O42" s="83"/>
      <c r="P42" s="83"/>
      <c r="Q42" s="90">
        <v>1709</v>
      </c>
      <c r="R42" s="85"/>
      <c r="S42" s="85"/>
      <c r="T42" s="84">
        <v>0</v>
      </c>
      <c r="U42" s="85"/>
      <c r="V42" s="85"/>
    </row>
    <row r="43" spans="1:22" s="22" customFormat="1" ht="33.75" x14ac:dyDescent="0.25">
      <c r="A43" s="217">
        <v>2</v>
      </c>
      <c r="B43" s="217" t="s">
        <v>156</v>
      </c>
      <c r="C43" s="218" t="s">
        <v>291</v>
      </c>
      <c r="D43" s="219" t="s">
        <v>292</v>
      </c>
      <c r="E43" s="220" t="s">
        <v>280</v>
      </c>
      <c r="F43" s="220" t="s">
        <v>124</v>
      </c>
      <c r="G43" s="260">
        <v>180</v>
      </c>
      <c r="H43" s="221"/>
      <c r="I43" s="221"/>
      <c r="J43" s="82" t="s">
        <v>638</v>
      </c>
      <c r="K43" s="87">
        <v>0</v>
      </c>
      <c r="L43" s="83"/>
      <c r="M43" s="83"/>
      <c r="N43" s="82">
        <v>0</v>
      </c>
      <c r="O43" s="83"/>
      <c r="P43" s="83"/>
      <c r="Q43" s="90">
        <v>0</v>
      </c>
      <c r="R43" s="85"/>
      <c r="S43" s="85"/>
      <c r="T43" s="84">
        <v>0</v>
      </c>
      <c r="U43" s="85"/>
      <c r="V43" s="85"/>
    </row>
    <row r="44" spans="1:22" s="22" customFormat="1" ht="22.5" x14ac:dyDescent="0.25">
      <c r="A44" s="217"/>
      <c r="B44" s="217"/>
      <c r="C44" s="218"/>
      <c r="D44" s="219"/>
      <c r="E44" s="220"/>
      <c r="F44" s="220"/>
      <c r="G44" s="260"/>
      <c r="H44" s="221"/>
      <c r="I44" s="221"/>
      <c r="J44" s="82" t="s">
        <v>639</v>
      </c>
      <c r="K44" s="87">
        <v>712</v>
      </c>
      <c r="L44" s="83"/>
      <c r="M44" s="83"/>
      <c r="N44" s="82">
        <v>511</v>
      </c>
      <c r="O44" s="83"/>
      <c r="P44" s="83"/>
      <c r="Q44" s="90">
        <v>104</v>
      </c>
      <c r="R44" s="85"/>
      <c r="S44" s="85"/>
      <c r="T44" s="84">
        <v>0</v>
      </c>
      <c r="U44" s="85"/>
      <c r="V44" s="85"/>
    </row>
    <row r="45" spans="1:22" s="22" customFormat="1" ht="33.75" x14ac:dyDescent="0.25">
      <c r="A45" s="217">
        <v>2</v>
      </c>
      <c r="B45" s="217" t="s">
        <v>156</v>
      </c>
      <c r="C45" s="218" t="s">
        <v>17</v>
      </c>
      <c r="D45" s="219" t="s">
        <v>283</v>
      </c>
      <c r="E45" s="220" t="s">
        <v>280</v>
      </c>
      <c r="F45" s="220" t="s">
        <v>124</v>
      </c>
      <c r="G45" s="260">
        <v>780</v>
      </c>
      <c r="H45" s="221"/>
      <c r="I45" s="221"/>
      <c r="J45" s="82" t="s">
        <v>638</v>
      </c>
      <c r="K45" s="95">
        <v>122</v>
      </c>
      <c r="L45" s="83"/>
      <c r="M45" s="83"/>
      <c r="N45" s="82">
        <v>0</v>
      </c>
      <c r="O45" s="83"/>
      <c r="P45" s="83"/>
      <c r="Q45" s="90">
        <v>0</v>
      </c>
      <c r="R45" s="85"/>
      <c r="S45" s="85"/>
      <c r="T45" s="84">
        <v>0</v>
      </c>
      <c r="U45" s="85"/>
      <c r="V45" s="85"/>
    </row>
    <row r="46" spans="1:22" s="22" customFormat="1" ht="22.5" x14ac:dyDescent="0.25">
      <c r="A46" s="217"/>
      <c r="B46" s="217"/>
      <c r="C46" s="218"/>
      <c r="D46" s="219"/>
      <c r="E46" s="220"/>
      <c r="F46" s="220"/>
      <c r="G46" s="260"/>
      <c r="H46" s="221"/>
      <c r="I46" s="221"/>
      <c r="J46" s="82" t="s">
        <v>639</v>
      </c>
      <c r="K46" s="95">
        <v>1160</v>
      </c>
      <c r="L46" s="83"/>
      <c r="M46" s="83"/>
      <c r="N46" s="82">
        <v>809</v>
      </c>
      <c r="O46" s="83"/>
      <c r="P46" s="83"/>
      <c r="Q46" s="90">
        <v>344</v>
      </c>
      <c r="R46" s="85"/>
      <c r="S46" s="85"/>
      <c r="T46" s="84">
        <v>0</v>
      </c>
      <c r="U46" s="85"/>
      <c r="V46" s="85"/>
    </row>
    <row r="47" spans="1:22" s="22" customFormat="1" ht="33.75" x14ac:dyDescent="0.25">
      <c r="A47" s="217">
        <v>2</v>
      </c>
      <c r="B47" s="217" t="s">
        <v>156</v>
      </c>
      <c r="C47" s="218" t="s">
        <v>15</v>
      </c>
      <c r="D47" s="219" t="s">
        <v>293</v>
      </c>
      <c r="E47" s="220" t="s">
        <v>280</v>
      </c>
      <c r="F47" s="220" t="s">
        <v>124</v>
      </c>
      <c r="G47" s="260">
        <v>3200</v>
      </c>
      <c r="H47" s="221"/>
      <c r="I47" s="221"/>
      <c r="J47" s="82" t="s">
        <v>638</v>
      </c>
      <c r="K47" s="87">
        <v>0</v>
      </c>
      <c r="L47" s="83"/>
      <c r="M47" s="83"/>
      <c r="N47" s="82">
        <v>0</v>
      </c>
      <c r="O47" s="83"/>
      <c r="P47" s="83"/>
      <c r="Q47" s="90">
        <v>0</v>
      </c>
      <c r="R47" s="85"/>
      <c r="S47" s="85"/>
      <c r="T47" s="84">
        <v>0</v>
      </c>
      <c r="U47" s="85"/>
      <c r="V47" s="85"/>
    </row>
    <row r="48" spans="1:22" s="22" customFormat="1" ht="22.5" x14ac:dyDescent="0.25">
      <c r="A48" s="217"/>
      <c r="B48" s="217"/>
      <c r="C48" s="218"/>
      <c r="D48" s="219"/>
      <c r="E48" s="220"/>
      <c r="F48" s="220"/>
      <c r="G48" s="260"/>
      <c r="H48" s="221"/>
      <c r="I48" s="221"/>
      <c r="J48" s="82" t="s">
        <v>639</v>
      </c>
      <c r="K48" s="87">
        <f>91+10</f>
        <v>101</v>
      </c>
      <c r="L48" s="83"/>
      <c r="M48" s="83"/>
      <c r="N48" s="82">
        <v>10</v>
      </c>
      <c r="O48" s="83"/>
      <c r="P48" s="83"/>
      <c r="Q48" s="90">
        <v>10</v>
      </c>
      <c r="R48" s="85"/>
      <c r="S48" s="85"/>
      <c r="T48" s="84">
        <v>0</v>
      </c>
      <c r="U48" s="85"/>
      <c r="V48" s="85"/>
    </row>
    <row r="49" spans="1:22" s="22" customFormat="1" ht="33.75" x14ac:dyDescent="0.25">
      <c r="A49" s="217">
        <v>2</v>
      </c>
      <c r="B49" s="217" t="s">
        <v>156</v>
      </c>
      <c r="C49" s="218" t="s">
        <v>87</v>
      </c>
      <c r="D49" s="219" t="s">
        <v>284</v>
      </c>
      <c r="E49" s="220" t="s">
        <v>285</v>
      </c>
      <c r="F49" s="220" t="s">
        <v>124</v>
      </c>
      <c r="G49" s="261">
        <v>122056964</v>
      </c>
      <c r="H49" s="221"/>
      <c r="I49" s="221"/>
      <c r="J49" s="82" t="s">
        <v>638</v>
      </c>
      <c r="K49" s="91">
        <v>539763.68999999994</v>
      </c>
      <c r="L49" s="83"/>
      <c r="M49" s="83"/>
      <c r="N49" s="92">
        <v>0</v>
      </c>
      <c r="O49" s="83"/>
      <c r="P49" s="83"/>
      <c r="Q49" s="90">
        <v>0</v>
      </c>
      <c r="R49" s="85"/>
      <c r="S49" s="85"/>
      <c r="T49" s="84">
        <v>0</v>
      </c>
      <c r="U49" s="85"/>
      <c r="V49" s="85"/>
    </row>
    <row r="50" spans="1:22" s="22" customFormat="1" ht="22.5" x14ac:dyDescent="0.25">
      <c r="A50" s="217"/>
      <c r="B50" s="217"/>
      <c r="C50" s="218"/>
      <c r="D50" s="219"/>
      <c r="E50" s="220"/>
      <c r="F50" s="220"/>
      <c r="G50" s="261"/>
      <c r="H50" s="221"/>
      <c r="I50" s="221"/>
      <c r="J50" s="82" t="s">
        <v>639</v>
      </c>
      <c r="K50" s="91">
        <v>283301350.31000024</v>
      </c>
      <c r="L50" s="83"/>
      <c r="M50" s="83"/>
      <c r="N50" s="92">
        <v>206121663.71000001</v>
      </c>
      <c r="O50" s="83"/>
      <c r="P50" s="83"/>
      <c r="Q50" s="93">
        <v>53777543.700000003</v>
      </c>
      <c r="R50" s="85"/>
      <c r="S50" s="85"/>
      <c r="T50" s="84">
        <v>0</v>
      </c>
      <c r="U50" s="85"/>
      <c r="V50" s="85"/>
    </row>
    <row r="51" spans="1:22" s="22" customFormat="1" ht="33.75" x14ac:dyDescent="0.25">
      <c r="A51" s="217">
        <v>2</v>
      </c>
      <c r="B51" s="217" t="s">
        <v>156</v>
      </c>
      <c r="C51" s="218" t="s">
        <v>16</v>
      </c>
      <c r="D51" s="219" t="s">
        <v>286</v>
      </c>
      <c r="E51" s="220" t="s">
        <v>280</v>
      </c>
      <c r="F51" s="220" t="s">
        <v>124</v>
      </c>
      <c r="G51" s="260">
        <v>3750</v>
      </c>
      <c r="H51" s="221"/>
      <c r="I51" s="221"/>
      <c r="J51" s="82" t="s">
        <v>638</v>
      </c>
      <c r="K51" s="95">
        <v>122</v>
      </c>
      <c r="L51" s="83"/>
      <c r="M51" s="83"/>
      <c r="N51" s="82">
        <v>0</v>
      </c>
      <c r="O51" s="83"/>
      <c r="P51" s="83"/>
      <c r="Q51" s="90">
        <v>0</v>
      </c>
      <c r="R51" s="85"/>
      <c r="S51" s="85"/>
      <c r="T51" s="84">
        <v>0</v>
      </c>
      <c r="U51" s="85"/>
      <c r="V51" s="85"/>
    </row>
    <row r="52" spans="1:22" s="22" customFormat="1" ht="22.5" x14ac:dyDescent="0.25">
      <c r="A52" s="217"/>
      <c r="B52" s="217"/>
      <c r="C52" s="218"/>
      <c r="D52" s="219"/>
      <c r="E52" s="220"/>
      <c r="F52" s="220"/>
      <c r="G52" s="260"/>
      <c r="H52" s="221"/>
      <c r="I52" s="221"/>
      <c r="J52" s="82" t="s">
        <v>639</v>
      </c>
      <c r="K52" s="95">
        <v>1160</v>
      </c>
      <c r="L52" s="83"/>
      <c r="M52" s="83"/>
      <c r="N52" s="82">
        <v>809</v>
      </c>
      <c r="O52" s="83"/>
      <c r="P52" s="83"/>
      <c r="Q52" s="90">
        <v>344</v>
      </c>
      <c r="R52" s="85"/>
      <c r="S52" s="85"/>
      <c r="T52" s="84">
        <v>0</v>
      </c>
      <c r="U52" s="85"/>
      <c r="V52" s="85"/>
    </row>
    <row r="53" spans="1:22" s="22" customFormat="1" ht="33.75" x14ac:dyDescent="0.25">
      <c r="A53" s="217">
        <v>2</v>
      </c>
      <c r="B53" s="217" t="s">
        <v>156</v>
      </c>
      <c r="C53" s="218" t="s">
        <v>89</v>
      </c>
      <c r="D53" s="219" t="s">
        <v>287</v>
      </c>
      <c r="E53" s="220" t="s">
        <v>275</v>
      </c>
      <c r="F53" s="220" t="s">
        <v>124</v>
      </c>
      <c r="G53" s="260">
        <v>3000</v>
      </c>
      <c r="H53" s="221"/>
      <c r="I53" s="221"/>
      <c r="J53" s="82" t="s">
        <v>638</v>
      </c>
      <c r="K53" s="95">
        <v>171</v>
      </c>
      <c r="L53" s="83"/>
      <c r="M53" s="83"/>
      <c r="N53" s="82">
        <v>0</v>
      </c>
      <c r="O53" s="83"/>
      <c r="P53" s="83"/>
      <c r="Q53" s="84">
        <v>0</v>
      </c>
      <c r="R53" s="85"/>
      <c r="S53" s="85"/>
      <c r="T53" s="84">
        <v>0</v>
      </c>
      <c r="U53" s="85"/>
      <c r="V53" s="85"/>
    </row>
    <row r="54" spans="1:22" s="22" customFormat="1" ht="22.5" x14ac:dyDescent="0.25">
      <c r="A54" s="217"/>
      <c r="B54" s="217"/>
      <c r="C54" s="218"/>
      <c r="D54" s="219"/>
      <c r="E54" s="220"/>
      <c r="F54" s="220"/>
      <c r="G54" s="260"/>
      <c r="H54" s="221"/>
      <c r="I54" s="221"/>
      <c r="J54" s="82" t="s">
        <v>639</v>
      </c>
      <c r="K54" s="95">
        <v>10047</v>
      </c>
      <c r="L54" s="83"/>
      <c r="M54" s="83"/>
      <c r="N54" s="82">
        <v>5826</v>
      </c>
      <c r="O54" s="83"/>
      <c r="P54" s="83"/>
      <c r="Q54" s="90">
        <v>1799</v>
      </c>
      <c r="R54" s="85"/>
      <c r="S54" s="85"/>
      <c r="T54" s="84">
        <v>0</v>
      </c>
      <c r="U54" s="85"/>
      <c r="V54" s="85"/>
    </row>
    <row r="55" spans="1:22" s="22" customFormat="1" ht="33.75" x14ac:dyDescent="0.25">
      <c r="A55" s="217">
        <v>3</v>
      </c>
      <c r="B55" s="217" t="s">
        <v>161</v>
      </c>
      <c r="C55" s="218" t="s">
        <v>294</v>
      </c>
      <c r="D55" s="219" t="s">
        <v>295</v>
      </c>
      <c r="E55" s="220" t="s">
        <v>296</v>
      </c>
      <c r="F55" s="220" t="s">
        <v>124</v>
      </c>
      <c r="G55" s="260">
        <v>140</v>
      </c>
      <c r="H55" s="221"/>
      <c r="I55" s="221"/>
      <c r="J55" s="82" t="s">
        <v>638</v>
      </c>
      <c r="K55" s="82">
        <v>0</v>
      </c>
      <c r="L55" s="83"/>
      <c r="M55" s="83"/>
      <c r="N55" s="82">
        <v>0</v>
      </c>
      <c r="O55" s="83"/>
      <c r="P55" s="83"/>
      <c r="Q55" s="84">
        <v>0</v>
      </c>
      <c r="R55" s="85"/>
      <c r="S55" s="85"/>
      <c r="T55" s="84">
        <v>0</v>
      </c>
      <c r="U55" s="85"/>
      <c r="V55" s="85"/>
    </row>
    <row r="56" spans="1:22" s="22" customFormat="1" ht="22.5" x14ac:dyDescent="0.25">
      <c r="A56" s="217"/>
      <c r="B56" s="217"/>
      <c r="C56" s="218"/>
      <c r="D56" s="219"/>
      <c r="E56" s="220"/>
      <c r="F56" s="220"/>
      <c r="G56" s="260"/>
      <c r="H56" s="221"/>
      <c r="I56" s="221"/>
      <c r="J56" s="82" t="s">
        <v>639</v>
      </c>
      <c r="K56" s="82">
        <v>0</v>
      </c>
      <c r="L56" s="83"/>
      <c r="M56" s="83"/>
      <c r="N56" s="82">
        <v>0</v>
      </c>
      <c r="O56" s="83"/>
      <c r="P56" s="83"/>
      <c r="Q56" s="84">
        <v>0</v>
      </c>
      <c r="R56" s="85"/>
      <c r="S56" s="85"/>
      <c r="T56" s="84">
        <v>0</v>
      </c>
      <c r="U56" s="85"/>
      <c r="V56" s="85"/>
    </row>
    <row r="57" spans="1:22" s="22" customFormat="1" ht="33.75" x14ac:dyDescent="0.25">
      <c r="A57" s="217">
        <v>3</v>
      </c>
      <c r="B57" s="217" t="s">
        <v>161</v>
      </c>
      <c r="C57" s="218" t="s">
        <v>16</v>
      </c>
      <c r="D57" s="219" t="s">
        <v>286</v>
      </c>
      <c r="E57" s="220" t="s">
        <v>280</v>
      </c>
      <c r="F57" s="220" t="s">
        <v>124</v>
      </c>
      <c r="G57" s="260">
        <v>140</v>
      </c>
      <c r="H57" s="221"/>
      <c r="I57" s="221"/>
      <c r="J57" s="82" t="s">
        <v>638</v>
      </c>
      <c r="K57" s="82">
        <v>0</v>
      </c>
      <c r="L57" s="83"/>
      <c r="M57" s="83"/>
      <c r="N57" s="82">
        <v>0</v>
      </c>
      <c r="O57" s="83"/>
      <c r="P57" s="83"/>
      <c r="Q57" s="84">
        <v>0</v>
      </c>
      <c r="R57" s="85"/>
      <c r="S57" s="85"/>
      <c r="T57" s="84">
        <v>0</v>
      </c>
      <c r="U57" s="85"/>
      <c r="V57" s="85"/>
    </row>
    <row r="58" spans="1:22" s="22" customFormat="1" ht="22.5" x14ac:dyDescent="0.25">
      <c r="A58" s="217"/>
      <c r="B58" s="217"/>
      <c r="C58" s="218"/>
      <c r="D58" s="219"/>
      <c r="E58" s="220"/>
      <c r="F58" s="220"/>
      <c r="G58" s="260"/>
      <c r="H58" s="221"/>
      <c r="I58" s="221"/>
      <c r="J58" s="82" t="s">
        <v>639</v>
      </c>
      <c r="K58" s="82">
        <v>0</v>
      </c>
      <c r="L58" s="83"/>
      <c r="M58" s="83"/>
      <c r="N58" s="82">
        <v>0</v>
      </c>
      <c r="O58" s="83"/>
      <c r="P58" s="83"/>
      <c r="Q58" s="84">
        <v>0</v>
      </c>
      <c r="R58" s="85"/>
      <c r="S58" s="85"/>
      <c r="T58" s="84">
        <v>0</v>
      </c>
      <c r="U58" s="85"/>
      <c r="V58" s="85"/>
    </row>
    <row r="59" spans="1:22" s="22" customFormat="1" ht="33.75" x14ac:dyDescent="0.25">
      <c r="A59" s="217">
        <v>3</v>
      </c>
      <c r="B59" s="217" t="s">
        <v>161</v>
      </c>
      <c r="C59" s="218" t="s">
        <v>15</v>
      </c>
      <c r="D59" s="219" t="s">
        <v>297</v>
      </c>
      <c r="E59" s="220" t="s">
        <v>280</v>
      </c>
      <c r="F59" s="220" t="s">
        <v>124</v>
      </c>
      <c r="G59" s="260">
        <v>140</v>
      </c>
      <c r="H59" s="221"/>
      <c r="I59" s="221"/>
      <c r="J59" s="82" t="s">
        <v>638</v>
      </c>
      <c r="K59" s="82">
        <v>0</v>
      </c>
      <c r="L59" s="83"/>
      <c r="M59" s="83"/>
      <c r="N59" s="82">
        <v>0</v>
      </c>
      <c r="O59" s="83"/>
      <c r="P59" s="83"/>
      <c r="Q59" s="84">
        <v>0</v>
      </c>
      <c r="R59" s="85"/>
      <c r="S59" s="85"/>
      <c r="T59" s="84">
        <v>0</v>
      </c>
      <c r="U59" s="85"/>
      <c r="V59" s="85"/>
    </row>
    <row r="60" spans="1:22" s="22" customFormat="1" ht="22.5" x14ac:dyDescent="0.25">
      <c r="A60" s="217"/>
      <c r="B60" s="217"/>
      <c r="C60" s="218"/>
      <c r="D60" s="219"/>
      <c r="E60" s="220"/>
      <c r="F60" s="220"/>
      <c r="G60" s="260"/>
      <c r="H60" s="221"/>
      <c r="I60" s="221"/>
      <c r="J60" s="82" t="s">
        <v>639</v>
      </c>
      <c r="K60" s="82">
        <v>0</v>
      </c>
      <c r="L60" s="83"/>
      <c r="M60" s="83"/>
      <c r="N60" s="82">
        <v>0</v>
      </c>
      <c r="O60" s="83"/>
      <c r="P60" s="83"/>
      <c r="Q60" s="84">
        <v>0</v>
      </c>
      <c r="R60" s="85"/>
      <c r="S60" s="85"/>
      <c r="T60" s="84">
        <v>0</v>
      </c>
      <c r="U60" s="85"/>
      <c r="V60" s="85"/>
    </row>
    <row r="61" spans="1:22" s="22" customFormat="1" ht="33.75" x14ac:dyDescent="0.25">
      <c r="A61" s="217">
        <v>3</v>
      </c>
      <c r="B61" s="217" t="s">
        <v>166</v>
      </c>
      <c r="C61" s="218" t="s">
        <v>298</v>
      </c>
      <c r="D61" s="219" t="s">
        <v>299</v>
      </c>
      <c r="E61" s="220" t="s">
        <v>300</v>
      </c>
      <c r="F61" s="220" t="s">
        <v>124</v>
      </c>
      <c r="G61" s="261">
        <v>140000000</v>
      </c>
      <c r="H61" s="221"/>
      <c r="I61" s="221"/>
      <c r="J61" s="82" t="s">
        <v>638</v>
      </c>
      <c r="K61" s="82">
        <v>0</v>
      </c>
      <c r="L61" s="83"/>
      <c r="M61" s="83"/>
      <c r="N61" s="82">
        <v>0</v>
      </c>
      <c r="O61" s="83"/>
      <c r="P61" s="83"/>
      <c r="Q61" s="84">
        <v>0</v>
      </c>
      <c r="R61" s="85"/>
      <c r="S61" s="85"/>
      <c r="T61" s="84">
        <v>0</v>
      </c>
      <c r="U61" s="85"/>
      <c r="V61" s="85"/>
    </row>
    <row r="62" spans="1:22" s="22" customFormat="1" ht="22.5" x14ac:dyDescent="0.25">
      <c r="A62" s="217"/>
      <c r="B62" s="217"/>
      <c r="C62" s="218"/>
      <c r="D62" s="219"/>
      <c r="E62" s="220"/>
      <c r="F62" s="220"/>
      <c r="G62" s="261"/>
      <c r="H62" s="221"/>
      <c r="I62" s="221"/>
      <c r="J62" s="82" t="s">
        <v>639</v>
      </c>
      <c r="K62" s="82">
        <v>0</v>
      </c>
      <c r="L62" s="83"/>
      <c r="M62" s="83"/>
      <c r="N62" s="82">
        <v>0</v>
      </c>
      <c r="O62" s="83"/>
      <c r="P62" s="83"/>
      <c r="Q62" s="84">
        <v>0</v>
      </c>
      <c r="R62" s="85"/>
      <c r="S62" s="85"/>
      <c r="T62" s="84">
        <v>0</v>
      </c>
      <c r="U62" s="85"/>
      <c r="V62" s="85"/>
    </row>
    <row r="63" spans="1:22" s="22" customFormat="1" ht="33.75" x14ac:dyDescent="0.25">
      <c r="A63" s="217">
        <v>3</v>
      </c>
      <c r="B63" s="217" t="s">
        <v>166</v>
      </c>
      <c r="C63" s="218" t="s">
        <v>301</v>
      </c>
      <c r="D63" s="219" t="s">
        <v>302</v>
      </c>
      <c r="E63" s="220" t="s">
        <v>303</v>
      </c>
      <c r="F63" s="220" t="s">
        <v>124</v>
      </c>
      <c r="G63" s="261">
        <v>2400</v>
      </c>
      <c r="H63" s="221"/>
      <c r="I63" s="221"/>
      <c r="J63" s="82" t="s">
        <v>638</v>
      </c>
      <c r="K63" s="82">
        <v>0</v>
      </c>
      <c r="L63" s="83"/>
      <c r="M63" s="83"/>
      <c r="N63" s="82">
        <v>0</v>
      </c>
      <c r="O63" s="83"/>
      <c r="P63" s="83"/>
      <c r="Q63" s="84">
        <v>0</v>
      </c>
      <c r="R63" s="85"/>
      <c r="S63" s="85"/>
      <c r="T63" s="84">
        <v>0</v>
      </c>
      <c r="U63" s="85"/>
      <c r="V63" s="85"/>
    </row>
    <row r="64" spans="1:22" s="22" customFormat="1" ht="22.5" x14ac:dyDescent="0.25">
      <c r="A64" s="217"/>
      <c r="B64" s="217"/>
      <c r="C64" s="218"/>
      <c r="D64" s="219"/>
      <c r="E64" s="220"/>
      <c r="F64" s="220"/>
      <c r="G64" s="261"/>
      <c r="H64" s="221"/>
      <c r="I64" s="221"/>
      <c r="J64" s="82" t="s">
        <v>639</v>
      </c>
      <c r="K64" s="94">
        <v>2006</v>
      </c>
      <c r="L64" s="83"/>
      <c r="M64" s="83"/>
      <c r="N64" s="82">
        <v>0</v>
      </c>
      <c r="O64" s="83"/>
      <c r="P64" s="83"/>
      <c r="Q64" s="84">
        <v>0</v>
      </c>
      <c r="R64" s="85"/>
      <c r="S64" s="85"/>
      <c r="T64" s="84">
        <v>0</v>
      </c>
      <c r="U64" s="85"/>
      <c r="V64" s="85"/>
    </row>
    <row r="65" spans="1:22" s="22" customFormat="1" ht="33.75" x14ac:dyDescent="0.25">
      <c r="A65" s="217">
        <v>3</v>
      </c>
      <c r="B65" s="217" t="s">
        <v>166</v>
      </c>
      <c r="C65" s="218" t="s">
        <v>304</v>
      </c>
      <c r="D65" s="219" t="s">
        <v>305</v>
      </c>
      <c r="E65" s="220" t="s">
        <v>306</v>
      </c>
      <c r="F65" s="220" t="s">
        <v>124</v>
      </c>
      <c r="G65" s="261">
        <v>22500</v>
      </c>
      <c r="H65" s="221"/>
      <c r="I65" s="221"/>
      <c r="J65" s="82" t="s">
        <v>638</v>
      </c>
      <c r="K65" s="82">
        <v>0</v>
      </c>
      <c r="L65" s="83"/>
      <c r="M65" s="83"/>
      <c r="N65" s="82">
        <v>0</v>
      </c>
      <c r="O65" s="83"/>
      <c r="P65" s="83"/>
      <c r="Q65" s="84">
        <v>0</v>
      </c>
      <c r="R65" s="85"/>
      <c r="S65" s="85"/>
      <c r="T65" s="84">
        <v>0</v>
      </c>
      <c r="U65" s="85"/>
      <c r="V65" s="85"/>
    </row>
    <row r="66" spans="1:22" s="22" customFormat="1" ht="22.5" x14ac:dyDescent="0.25">
      <c r="A66" s="217"/>
      <c r="B66" s="217"/>
      <c r="C66" s="218"/>
      <c r="D66" s="219"/>
      <c r="E66" s="220"/>
      <c r="F66" s="220"/>
      <c r="G66" s="261"/>
      <c r="H66" s="221"/>
      <c r="I66" s="221"/>
      <c r="J66" s="82" t="s">
        <v>639</v>
      </c>
      <c r="K66" s="82">
        <v>0</v>
      </c>
      <c r="L66" s="83"/>
      <c r="M66" s="83"/>
      <c r="N66" s="82">
        <v>0</v>
      </c>
      <c r="O66" s="83"/>
      <c r="P66" s="83"/>
      <c r="Q66" s="84">
        <v>0</v>
      </c>
      <c r="R66" s="85"/>
      <c r="S66" s="85"/>
      <c r="T66" s="84">
        <v>0</v>
      </c>
      <c r="U66" s="85"/>
      <c r="V66" s="85"/>
    </row>
    <row r="67" spans="1:22" s="22" customFormat="1" ht="33.75" x14ac:dyDescent="0.25">
      <c r="A67" s="217">
        <v>3</v>
      </c>
      <c r="B67" s="217" t="s">
        <v>173</v>
      </c>
      <c r="C67" s="218" t="s">
        <v>307</v>
      </c>
      <c r="D67" s="219" t="s">
        <v>308</v>
      </c>
      <c r="E67" s="220" t="s">
        <v>201</v>
      </c>
      <c r="F67" s="220" t="s">
        <v>124</v>
      </c>
      <c r="G67" s="260">
        <v>7</v>
      </c>
      <c r="H67" s="221"/>
      <c r="I67" s="221"/>
      <c r="J67" s="82" t="s">
        <v>638</v>
      </c>
      <c r="K67" s="87">
        <v>0</v>
      </c>
      <c r="L67" s="83"/>
      <c r="M67" s="83"/>
      <c r="N67" s="82">
        <v>0</v>
      </c>
      <c r="O67" s="83"/>
      <c r="P67" s="83"/>
      <c r="Q67" s="84">
        <v>0</v>
      </c>
      <c r="R67" s="85"/>
      <c r="S67" s="85"/>
      <c r="T67" s="84">
        <v>0</v>
      </c>
      <c r="U67" s="85"/>
      <c r="V67" s="85"/>
    </row>
    <row r="68" spans="1:22" s="22" customFormat="1" ht="22.5" x14ac:dyDescent="0.25">
      <c r="A68" s="217"/>
      <c r="B68" s="217"/>
      <c r="C68" s="218"/>
      <c r="D68" s="219"/>
      <c r="E68" s="220"/>
      <c r="F68" s="220"/>
      <c r="G68" s="260"/>
      <c r="H68" s="221"/>
      <c r="I68" s="221"/>
      <c r="J68" s="82" t="s">
        <v>639</v>
      </c>
      <c r="K68" s="82">
        <v>7</v>
      </c>
      <c r="L68" s="83"/>
      <c r="M68" s="83"/>
      <c r="N68" s="82">
        <v>7</v>
      </c>
      <c r="O68" s="83"/>
      <c r="P68" s="83"/>
      <c r="Q68" s="84">
        <v>0</v>
      </c>
      <c r="R68" s="85"/>
      <c r="S68" s="85"/>
      <c r="T68" s="84">
        <v>0</v>
      </c>
      <c r="U68" s="85"/>
      <c r="V68" s="85"/>
    </row>
    <row r="69" spans="1:22" s="22" customFormat="1" ht="33.75" x14ac:dyDescent="0.25">
      <c r="A69" s="217">
        <v>4</v>
      </c>
      <c r="B69" s="217" t="s">
        <v>178</v>
      </c>
      <c r="C69" s="218" t="s">
        <v>90</v>
      </c>
      <c r="D69" s="219" t="s">
        <v>309</v>
      </c>
      <c r="E69" s="220" t="s">
        <v>310</v>
      </c>
      <c r="F69" s="220" t="s">
        <v>124</v>
      </c>
      <c r="G69" s="261">
        <v>600000</v>
      </c>
      <c r="H69" s="221"/>
      <c r="I69" s="221"/>
      <c r="J69" s="82" t="s">
        <v>638</v>
      </c>
      <c r="K69" s="94">
        <v>105154</v>
      </c>
      <c r="L69" s="83"/>
      <c r="M69" s="83"/>
      <c r="N69" s="82">
        <v>0</v>
      </c>
      <c r="O69" s="83"/>
      <c r="P69" s="83"/>
      <c r="Q69" s="84">
        <v>0</v>
      </c>
      <c r="R69" s="85"/>
      <c r="S69" s="85"/>
      <c r="T69" s="84">
        <v>0</v>
      </c>
      <c r="U69" s="85"/>
      <c r="V69" s="85"/>
    </row>
    <row r="70" spans="1:22" s="22" customFormat="1" ht="22.5" x14ac:dyDescent="0.25">
      <c r="A70" s="217"/>
      <c r="B70" s="217"/>
      <c r="C70" s="218"/>
      <c r="D70" s="219"/>
      <c r="E70" s="220"/>
      <c r="F70" s="220"/>
      <c r="G70" s="261"/>
      <c r="H70" s="221"/>
      <c r="I70" s="221"/>
      <c r="J70" s="82" t="s">
        <v>639</v>
      </c>
      <c r="K70" s="94">
        <v>729580</v>
      </c>
      <c r="L70" s="83"/>
      <c r="M70" s="83"/>
      <c r="N70" s="94">
        <v>716294</v>
      </c>
      <c r="O70" s="83"/>
      <c r="P70" s="83"/>
      <c r="Q70" s="84">
        <v>0</v>
      </c>
      <c r="R70" s="85"/>
      <c r="S70" s="85"/>
      <c r="T70" s="84">
        <v>0</v>
      </c>
      <c r="U70" s="85"/>
      <c r="V70" s="85"/>
    </row>
    <row r="71" spans="1:22" s="22" customFormat="1" ht="33.75" x14ac:dyDescent="0.25">
      <c r="A71" s="217">
        <v>4</v>
      </c>
      <c r="B71" s="217" t="s">
        <v>185</v>
      </c>
      <c r="C71" s="218" t="s">
        <v>311</v>
      </c>
      <c r="D71" s="219" t="s">
        <v>312</v>
      </c>
      <c r="E71" s="220" t="s">
        <v>313</v>
      </c>
      <c r="F71" s="220" t="s">
        <v>124</v>
      </c>
      <c r="G71" s="261">
        <v>800000</v>
      </c>
      <c r="H71" s="221"/>
      <c r="I71" s="221"/>
      <c r="J71" s="82" t="s">
        <v>638</v>
      </c>
      <c r="K71" s="96">
        <v>115474.45</v>
      </c>
      <c r="L71" s="83"/>
      <c r="M71" s="83"/>
      <c r="N71" s="92">
        <v>0</v>
      </c>
      <c r="O71" s="83"/>
      <c r="P71" s="83"/>
      <c r="Q71" s="84">
        <v>0</v>
      </c>
      <c r="R71" s="85"/>
      <c r="S71" s="85"/>
      <c r="T71" s="84">
        <v>0</v>
      </c>
      <c r="U71" s="85"/>
      <c r="V71" s="85"/>
    </row>
    <row r="72" spans="1:22" s="22" customFormat="1" ht="22.5" x14ac:dyDescent="0.25">
      <c r="A72" s="217"/>
      <c r="B72" s="217"/>
      <c r="C72" s="218"/>
      <c r="D72" s="219"/>
      <c r="E72" s="220"/>
      <c r="F72" s="220"/>
      <c r="G72" s="261"/>
      <c r="H72" s="221"/>
      <c r="I72" s="221"/>
      <c r="J72" s="82" t="s">
        <v>639</v>
      </c>
      <c r="K72" s="96">
        <v>717378.69</v>
      </c>
      <c r="L72" s="83"/>
      <c r="M72" s="83"/>
      <c r="N72" s="92">
        <v>76352.850000000006</v>
      </c>
      <c r="O72" s="83"/>
      <c r="P72" s="83"/>
      <c r="Q72" s="84">
        <v>0</v>
      </c>
      <c r="R72" s="85"/>
      <c r="S72" s="85"/>
      <c r="T72" s="84">
        <v>0</v>
      </c>
      <c r="U72" s="85"/>
      <c r="V72" s="85"/>
    </row>
    <row r="73" spans="1:22" s="22" customFormat="1" ht="33.75" x14ac:dyDescent="0.25">
      <c r="A73" s="217">
        <v>4</v>
      </c>
      <c r="B73" s="217" t="s">
        <v>185</v>
      </c>
      <c r="C73" s="218" t="s">
        <v>314</v>
      </c>
      <c r="D73" s="219" t="s">
        <v>315</v>
      </c>
      <c r="E73" s="220" t="s">
        <v>313</v>
      </c>
      <c r="F73" s="220" t="s">
        <v>124</v>
      </c>
      <c r="G73" s="261">
        <v>26000</v>
      </c>
      <c r="H73" s="221"/>
      <c r="I73" s="221"/>
      <c r="J73" s="82" t="s">
        <v>638</v>
      </c>
      <c r="K73" s="96">
        <v>2204.83</v>
      </c>
      <c r="L73" s="83"/>
      <c r="M73" s="83"/>
      <c r="N73" s="92">
        <v>0</v>
      </c>
      <c r="O73" s="83"/>
      <c r="P73" s="83"/>
      <c r="Q73" s="84">
        <v>0</v>
      </c>
      <c r="R73" s="85"/>
      <c r="S73" s="85"/>
      <c r="T73" s="84">
        <v>0</v>
      </c>
      <c r="U73" s="85"/>
      <c r="V73" s="85"/>
    </row>
    <row r="74" spans="1:22" s="22" customFormat="1" ht="22.5" x14ac:dyDescent="0.25">
      <c r="A74" s="217"/>
      <c r="B74" s="217"/>
      <c r="C74" s="218"/>
      <c r="D74" s="219"/>
      <c r="E74" s="220"/>
      <c r="F74" s="220"/>
      <c r="G74" s="261"/>
      <c r="H74" s="221"/>
      <c r="I74" s="221"/>
      <c r="J74" s="82" t="s">
        <v>639</v>
      </c>
      <c r="K74" s="96">
        <v>24361.71</v>
      </c>
      <c r="L74" s="83"/>
      <c r="M74" s="83"/>
      <c r="N74" s="92">
        <v>4998</v>
      </c>
      <c r="O74" s="83"/>
      <c r="P74" s="83"/>
      <c r="Q74" s="84">
        <v>0</v>
      </c>
      <c r="R74" s="85"/>
      <c r="S74" s="85"/>
      <c r="T74" s="84">
        <v>0</v>
      </c>
      <c r="U74" s="85"/>
      <c r="V74" s="85"/>
    </row>
    <row r="75" spans="1:22" s="22" customFormat="1" ht="33.75" x14ac:dyDescent="0.25">
      <c r="A75" s="217">
        <v>5</v>
      </c>
      <c r="B75" s="217" t="s">
        <v>173</v>
      </c>
      <c r="C75" s="218" t="s">
        <v>307</v>
      </c>
      <c r="D75" s="219" t="s">
        <v>308</v>
      </c>
      <c r="E75" s="220" t="s">
        <v>201</v>
      </c>
      <c r="F75" s="220" t="s">
        <v>124</v>
      </c>
      <c r="G75" s="260">
        <v>1</v>
      </c>
      <c r="H75" s="221"/>
      <c r="I75" s="221"/>
      <c r="J75" s="82" t="s">
        <v>638</v>
      </c>
      <c r="K75" s="87">
        <v>0</v>
      </c>
      <c r="L75" s="83"/>
      <c r="M75" s="83"/>
      <c r="N75" s="82">
        <v>0</v>
      </c>
      <c r="O75" s="83"/>
      <c r="P75" s="83"/>
      <c r="Q75" s="84">
        <v>0</v>
      </c>
      <c r="R75" s="85"/>
      <c r="S75" s="85"/>
      <c r="T75" s="84">
        <v>0</v>
      </c>
      <c r="U75" s="85"/>
      <c r="V75" s="85"/>
    </row>
    <row r="76" spans="1:22" s="22" customFormat="1" ht="22.5" x14ac:dyDescent="0.25">
      <c r="A76" s="217"/>
      <c r="B76" s="217"/>
      <c r="C76" s="218"/>
      <c r="D76" s="219"/>
      <c r="E76" s="220"/>
      <c r="F76" s="220"/>
      <c r="G76" s="260"/>
      <c r="H76" s="221"/>
      <c r="I76" s="221"/>
      <c r="J76" s="82" t="s">
        <v>639</v>
      </c>
      <c r="K76" s="82">
        <v>1</v>
      </c>
      <c r="L76" s="83"/>
      <c r="M76" s="83"/>
      <c r="N76" s="82">
        <v>1</v>
      </c>
      <c r="O76" s="83"/>
      <c r="P76" s="83"/>
      <c r="Q76" s="84">
        <v>0</v>
      </c>
      <c r="R76" s="85"/>
      <c r="S76" s="85"/>
      <c r="T76" s="84">
        <v>0</v>
      </c>
      <c r="U76" s="85"/>
      <c r="V76" s="85"/>
    </row>
    <row r="77" spans="1:22" s="22" customFormat="1" ht="33.75" x14ac:dyDescent="0.25">
      <c r="A77" s="217">
        <v>5</v>
      </c>
      <c r="B77" s="217" t="s">
        <v>173</v>
      </c>
      <c r="C77" s="218" t="s">
        <v>316</v>
      </c>
      <c r="D77" s="219" t="s">
        <v>317</v>
      </c>
      <c r="E77" s="220" t="s">
        <v>201</v>
      </c>
      <c r="F77" s="220" t="s">
        <v>124</v>
      </c>
      <c r="G77" s="260">
        <v>9</v>
      </c>
      <c r="H77" s="221"/>
      <c r="I77" s="221"/>
      <c r="J77" s="82" t="s">
        <v>638</v>
      </c>
      <c r="K77" s="97">
        <v>0</v>
      </c>
      <c r="L77" s="83"/>
      <c r="M77" s="83"/>
      <c r="N77" s="82">
        <v>0</v>
      </c>
      <c r="O77" s="83"/>
      <c r="P77" s="83"/>
      <c r="Q77" s="84">
        <v>0</v>
      </c>
      <c r="R77" s="85"/>
      <c r="S77" s="85"/>
      <c r="T77" s="84">
        <v>0</v>
      </c>
      <c r="U77" s="85"/>
      <c r="V77" s="85"/>
    </row>
    <row r="78" spans="1:22" s="22" customFormat="1" ht="22.5" x14ac:dyDescent="0.25">
      <c r="A78" s="217"/>
      <c r="B78" s="217"/>
      <c r="C78" s="218"/>
      <c r="D78" s="219"/>
      <c r="E78" s="220"/>
      <c r="F78" s="220"/>
      <c r="G78" s="260"/>
      <c r="H78" s="221"/>
      <c r="I78" s="221"/>
      <c r="J78" s="82" t="s">
        <v>639</v>
      </c>
      <c r="K78" s="97">
        <v>1</v>
      </c>
      <c r="L78" s="83"/>
      <c r="M78" s="83"/>
      <c r="N78" s="82">
        <v>1</v>
      </c>
      <c r="O78" s="83"/>
      <c r="P78" s="83"/>
      <c r="Q78" s="84">
        <v>0</v>
      </c>
      <c r="R78" s="85"/>
      <c r="S78" s="85"/>
      <c r="T78" s="84">
        <v>0</v>
      </c>
      <c r="U78" s="85"/>
      <c r="V78" s="85"/>
    </row>
    <row r="79" spans="1:22" s="22" customFormat="1" ht="33.75" x14ac:dyDescent="0.25">
      <c r="A79" s="217">
        <v>5</v>
      </c>
      <c r="B79" s="217" t="s">
        <v>173</v>
      </c>
      <c r="C79" s="218" t="s">
        <v>318</v>
      </c>
      <c r="D79" s="219" t="s">
        <v>319</v>
      </c>
      <c r="E79" s="220" t="s">
        <v>201</v>
      </c>
      <c r="F79" s="220" t="s">
        <v>124</v>
      </c>
      <c r="G79" s="260">
        <v>12</v>
      </c>
      <c r="H79" s="221"/>
      <c r="I79" s="221"/>
      <c r="J79" s="82" t="s">
        <v>638</v>
      </c>
      <c r="K79" s="97">
        <v>0</v>
      </c>
      <c r="L79" s="83"/>
      <c r="M79" s="83"/>
      <c r="N79" s="82">
        <v>0</v>
      </c>
      <c r="O79" s="83"/>
      <c r="P79" s="83"/>
      <c r="Q79" s="84">
        <v>0</v>
      </c>
      <c r="R79" s="85"/>
      <c r="S79" s="85"/>
      <c r="T79" s="84">
        <v>0</v>
      </c>
      <c r="U79" s="85"/>
      <c r="V79" s="85"/>
    </row>
    <row r="80" spans="1:22" s="22" customFormat="1" ht="22.5" x14ac:dyDescent="0.25">
      <c r="A80" s="217"/>
      <c r="B80" s="217"/>
      <c r="C80" s="218"/>
      <c r="D80" s="219"/>
      <c r="E80" s="220"/>
      <c r="F80" s="220"/>
      <c r="G80" s="260"/>
      <c r="H80" s="221"/>
      <c r="I80" s="221"/>
      <c r="J80" s="82" t="s">
        <v>639</v>
      </c>
      <c r="K80" s="97">
        <v>0</v>
      </c>
      <c r="L80" s="83"/>
      <c r="M80" s="83"/>
      <c r="N80" s="82">
        <v>0</v>
      </c>
      <c r="O80" s="83"/>
      <c r="P80" s="83"/>
      <c r="Q80" s="84">
        <v>0</v>
      </c>
      <c r="R80" s="85"/>
      <c r="S80" s="85"/>
      <c r="T80" s="84">
        <v>0</v>
      </c>
      <c r="U80" s="85"/>
      <c r="V80" s="85"/>
    </row>
    <row r="81" spans="1:22" s="22" customFormat="1" ht="33.75" x14ac:dyDescent="0.25">
      <c r="A81" s="217">
        <v>5</v>
      </c>
      <c r="B81" s="217" t="s">
        <v>185</v>
      </c>
      <c r="C81" s="218" t="s">
        <v>311</v>
      </c>
      <c r="D81" s="219" t="s">
        <v>312</v>
      </c>
      <c r="E81" s="220" t="s">
        <v>313</v>
      </c>
      <c r="F81" s="220" t="s">
        <v>124</v>
      </c>
      <c r="G81" s="261">
        <v>240000</v>
      </c>
      <c r="H81" s="221"/>
      <c r="I81" s="221"/>
      <c r="J81" s="82" t="s">
        <v>638</v>
      </c>
      <c r="K81" s="96">
        <v>21983.89</v>
      </c>
      <c r="L81" s="83"/>
      <c r="M81" s="83"/>
      <c r="N81" s="98">
        <v>0</v>
      </c>
      <c r="O81" s="83"/>
      <c r="P81" s="83"/>
      <c r="Q81" s="84">
        <v>0</v>
      </c>
      <c r="R81" s="85"/>
      <c r="S81" s="85"/>
      <c r="T81" s="84">
        <v>0</v>
      </c>
      <c r="U81" s="85"/>
      <c r="V81" s="85"/>
    </row>
    <row r="82" spans="1:22" s="22" customFormat="1" ht="22.5" x14ac:dyDescent="0.25">
      <c r="A82" s="217"/>
      <c r="B82" s="217"/>
      <c r="C82" s="218"/>
      <c r="D82" s="219"/>
      <c r="E82" s="220"/>
      <c r="F82" s="220"/>
      <c r="G82" s="261"/>
      <c r="H82" s="221"/>
      <c r="I82" s="221"/>
      <c r="J82" s="82" t="s">
        <v>639</v>
      </c>
      <c r="K82" s="96">
        <v>658238.16</v>
      </c>
      <c r="L82" s="83"/>
      <c r="M82" s="83"/>
      <c r="N82" s="94">
        <v>169152</v>
      </c>
      <c r="O82" s="83"/>
      <c r="P82" s="83"/>
      <c r="Q82" s="84">
        <v>0</v>
      </c>
      <c r="R82" s="85"/>
      <c r="S82" s="85"/>
      <c r="T82" s="84">
        <v>0</v>
      </c>
      <c r="U82" s="85"/>
      <c r="V82" s="85"/>
    </row>
    <row r="83" spans="1:22" s="22" customFormat="1" ht="33.75" x14ac:dyDescent="0.25">
      <c r="A83" s="217">
        <v>5</v>
      </c>
      <c r="B83" s="217" t="s">
        <v>185</v>
      </c>
      <c r="C83" s="218" t="s">
        <v>314</v>
      </c>
      <c r="D83" s="219" t="s">
        <v>320</v>
      </c>
      <c r="E83" s="220" t="s">
        <v>313</v>
      </c>
      <c r="F83" s="220" t="s">
        <v>124</v>
      </c>
      <c r="G83" s="261">
        <v>58000</v>
      </c>
      <c r="H83" s="221"/>
      <c r="I83" s="221"/>
      <c r="J83" s="82" t="s">
        <v>638</v>
      </c>
      <c r="K83" s="96">
        <v>1638</v>
      </c>
      <c r="L83" s="83"/>
      <c r="M83" s="83"/>
      <c r="N83" s="98">
        <v>0</v>
      </c>
      <c r="O83" s="83"/>
      <c r="P83" s="83"/>
      <c r="Q83" s="84">
        <v>0</v>
      </c>
      <c r="R83" s="85"/>
      <c r="S83" s="85"/>
      <c r="T83" s="84">
        <v>0</v>
      </c>
      <c r="U83" s="85"/>
      <c r="V83" s="85"/>
    </row>
    <row r="84" spans="1:22" s="22" customFormat="1" ht="22.5" x14ac:dyDescent="0.25">
      <c r="A84" s="217"/>
      <c r="B84" s="217"/>
      <c r="C84" s="218"/>
      <c r="D84" s="219"/>
      <c r="E84" s="220"/>
      <c r="F84" s="220"/>
      <c r="G84" s="261"/>
      <c r="H84" s="221"/>
      <c r="I84" s="221"/>
      <c r="J84" s="82" t="s">
        <v>639</v>
      </c>
      <c r="K84" s="96">
        <v>84151.84</v>
      </c>
      <c r="L84" s="83"/>
      <c r="M84" s="83"/>
      <c r="N84" s="94">
        <v>20656</v>
      </c>
      <c r="O84" s="83"/>
      <c r="P84" s="83"/>
      <c r="Q84" s="84">
        <v>0</v>
      </c>
      <c r="R84" s="85"/>
      <c r="S84" s="85"/>
      <c r="T84" s="84">
        <v>0</v>
      </c>
      <c r="U84" s="85"/>
      <c r="V84" s="85"/>
    </row>
    <row r="85" spans="1:22" s="22" customFormat="1" ht="33.75" x14ac:dyDescent="0.25">
      <c r="A85" s="217">
        <v>5</v>
      </c>
      <c r="B85" s="217" t="s">
        <v>185</v>
      </c>
      <c r="C85" s="218" t="s">
        <v>321</v>
      </c>
      <c r="D85" s="219" t="s">
        <v>324</v>
      </c>
      <c r="E85" s="220" t="s">
        <v>322</v>
      </c>
      <c r="F85" s="220" t="s">
        <v>124</v>
      </c>
      <c r="G85" s="261">
        <v>500</v>
      </c>
      <c r="H85" s="221"/>
      <c r="I85" s="221"/>
      <c r="J85" s="82" t="s">
        <v>638</v>
      </c>
      <c r="K85" s="97">
        <v>0</v>
      </c>
      <c r="L85" s="83"/>
      <c r="M85" s="83"/>
      <c r="N85" s="82">
        <v>0</v>
      </c>
      <c r="O85" s="83"/>
      <c r="P85" s="83"/>
      <c r="Q85" s="84">
        <v>0</v>
      </c>
      <c r="R85" s="85"/>
      <c r="S85" s="85"/>
      <c r="T85" s="84">
        <v>0</v>
      </c>
      <c r="U85" s="85"/>
      <c r="V85" s="85"/>
    </row>
    <row r="86" spans="1:22" s="22" customFormat="1" ht="22.5" x14ac:dyDescent="0.25">
      <c r="A86" s="217"/>
      <c r="B86" s="217"/>
      <c r="C86" s="218"/>
      <c r="D86" s="219"/>
      <c r="E86" s="220"/>
      <c r="F86" s="220"/>
      <c r="G86" s="261"/>
      <c r="H86" s="221"/>
      <c r="I86" s="221"/>
      <c r="J86" s="82" t="s">
        <v>639</v>
      </c>
      <c r="K86" s="97">
        <v>0</v>
      </c>
      <c r="L86" s="83"/>
      <c r="M86" s="83"/>
      <c r="N86" s="82">
        <v>73</v>
      </c>
      <c r="O86" s="83"/>
      <c r="P86" s="83"/>
      <c r="Q86" s="84">
        <v>0</v>
      </c>
      <c r="R86" s="85"/>
      <c r="S86" s="85"/>
      <c r="T86" s="84">
        <v>0</v>
      </c>
      <c r="U86" s="85"/>
      <c r="V86" s="85"/>
    </row>
    <row r="87" spans="1:22" s="22" customFormat="1" ht="33.75" x14ac:dyDescent="0.25">
      <c r="A87" s="217">
        <v>5</v>
      </c>
      <c r="B87" s="217" t="s">
        <v>193</v>
      </c>
      <c r="C87" s="218" t="s">
        <v>311</v>
      </c>
      <c r="D87" s="219" t="s">
        <v>323</v>
      </c>
      <c r="E87" s="220" t="s">
        <v>313</v>
      </c>
      <c r="F87" s="220" t="s">
        <v>124</v>
      </c>
      <c r="G87" s="261">
        <v>400000</v>
      </c>
      <c r="H87" s="221"/>
      <c r="I87" s="221"/>
      <c r="J87" s="82" t="s">
        <v>638</v>
      </c>
      <c r="K87" s="97">
        <v>0</v>
      </c>
      <c r="L87" s="83"/>
      <c r="M87" s="83"/>
      <c r="N87" s="98">
        <v>0</v>
      </c>
      <c r="O87" s="83"/>
      <c r="P87" s="83"/>
      <c r="Q87" s="84">
        <v>0</v>
      </c>
      <c r="R87" s="85"/>
      <c r="S87" s="85"/>
      <c r="T87" s="84">
        <v>0</v>
      </c>
      <c r="U87" s="85"/>
      <c r="V87" s="85"/>
    </row>
    <row r="88" spans="1:22" s="22" customFormat="1" ht="22.5" x14ac:dyDescent="0.25">
      <c r="A88" s="217"/>
      <c r="B88" s="217"/>
      <c r="C88" s="218"/>
      <c r="D88" s="219"/>
      <c r="E88" s="220"/>
      <c r="F88" s="220"/>
      <c r="G88" s="261"/>
      <c r="H88" s="221"/>
      <c r="I88" s="221"/>
      <c r="J88" s="82" t="s">
        <v>639</v>
      </c>
      <c r="K88" s="96">
        <v>230044</v>
      </c>
      <c r="L88" s="83"/>
      <c r="M88" s="83"/>
      <c r="N88" s="94">
        <v>43704</v>
      </c>
      <c r="O88" s="83"/>
      <c r="P88" s="83"/>
      <c r="Q88" s="84">
        <v>0</v>
      </c>
      <c r="R88" s="85"/>
      <c r="S88" s="85"/>
      <c r="T88" s="84">
        <v>0</v>
      </c>
      <c r="U88" s="85"/>
      <c r="V88" s="85"/>
    </row>
    <row r="89" spans="1:22" s="22" customFormat="1" ht="33.75" x14ac:dyDescent="0.25">
      <c r="A89" s="217">
        <v>5</v>
      </c>
      <c r="B89" s="217" t="s">
        <v>193</v>
      </c>
      <c r="C89" s="218" t="s">
        <v>314</v>
      </c>
      <c r="D89" s="219" t="s">
        <v>320</v>
      </c>
      <c r="E89" s="220" t="s">
        <v>313</v>
      </c>
      <c r="F89" s="220" t="s">
        <v>124</v>
      </c>
      <c r="G89" s="261">
        <v>21900</v>
      </c>
      <c r="H89" s="221"/>
      <c r="I89" s="221"/>
      <c r="J89" s="82" t="s">
        <v>638</v>
      </c>
      <c r="K89" s="96">
        <v>78.849999999999994</v>
      </c>
      <c r="L89" s="83"/>
      <c r="M89" s="83"/>
      <c r="N89" s="98">
        <v>0</v>
      </c>
      <c r="O89" s="83"/>
      <c r="P89" s="83"/>
      <c r="Q89" s="84">
        <v>0</v>
      </c>
      <c r="R89" s="85"/>
      <c r="S89" s="85"/>
      <c r="T89" s="84">
        <v>0</v>
      </c>
      <c r="U89" s="85"/>
      <c r="V89" s="85"/>
    </row>
    <row r="90" spans="1:22" s="22" customFormat="1" ht="22.5" x14ac:dyDescent="0.25">
      <c r="A90" s="217"/>
      <c r="B90" s="217"/>
      <c r="C90" s="218"/>
      <c r="D90" s="219"/>
      <c r="E90" s="220"/>
      <c r="F90" s="220"/>
      <c r="G90" s="261"/>
      <c r="H90" s="221"/>
      <c r="I90" s="221"/>
      <c r="J90" s="82" t="s">
        <v>639</v>
      </c>
      <c r="K90" s="96">
        <v>17991.189999999999</v>
      </c>
      <c r="L90" s="83"/>
      <c r="M90" s="83"/>
      <c r="N90" s="94">
        <v>7783</v>
      </c>
      <c r="O90" s="83"/>
      <c r="P90" s="83"/>
      <c r="Q90" s="84">
        <v>0</v>
      </c>
      <c r="R90" s="85"/>
      <c r="S90" s="85"/>
      <c r="T90" s="84">
        <v>0</v>
      </c>
      <c r="U90" s="85"/>
      <c r="V90" s="85"/>
    </row>
    <row r="91" spans="1:22" s="22" customFormat="1" ht="33.75" x14ac:dyDescent="0.25">
      <c r="A91" s="217">
        <v>5</v>
      </c>
      <c r="B91" s="217" t="s">
        <v>193</v>
      </c>
      <c r="C91" s="218" t="s">
        <v>321</v>
      </c>
      <c r="D91" s="219" t="s">
        <v>324</v>
      </c>
      <c r="E91" s="220" t="s">
        <v>322</v>
      </c>
      <c r="F91" s="220" t="s">
        <v>124</v>
      </c>
      <c r="G91" s="260">
        <v>210</v>
      </c>
      <c r="H91" s="221"/>
      <c r="I91" s="221"/>
      <c r="J91" s="82" t="s">
        <v>638</v>
      </c>
      <c r="K91" s="99">
        <v>289</v>
      </c>
      <c r="L91" s="83"/>
      <c r="M91" s="83"/>
      <c r="N91" s="82">
        <v>0</v>
      </c>
      <c r="O91" s="83"/>
      <c r="P91" s="83"/>
      <c r="Q91" s="84">
        <v>0</v>
      </c>
      <c r="R91" s="85"/>
      <c r="S91" s="85"/>
      <c r="T91" s="84">
        <v>0</v>
      </c>
      <c r="U91" s="85"/>
      <c r="V91" s="85"/>
    </row>
    <row r="92" spans="1:22" s="22" customFormat="1" ht="22.5" x14ac:dyDescent="0.25">
      <c r="A92" s="217"/>
      <c r="B92" s="217"/>
      <c r="C92" s="218"/>
      <c r="D92" s="219"/>
      <c r="E92" s="220"/>
      <c r="F92" s="220"/>
      <c r="G92" s="260"/>
      <c r="H92" s="221"/>
      <c r="I92" s="221"/>
      <c r="J92" s="82" t="s">
        <v>639</v>
      </c>
      <c r="K92" s="99">
        <v>1693</v>
      </c>
      <c r="L92" s="83"/>
      <c r="M92" s="83"/>
      <c r="N92" s="82">
        <v>229</v>
      </c>
      <c r="O92" s="83"/>
      <c r="P92" s="83"/>
      <c r="Q92" s="84">
        <v>0</v>
      </c>
      <c r="R92" s="85"/>
      <c r="S92" s="85"/>
      <c r="T92" s="84">
        <v>0</v>
      </c>
      <c r="U92" s="85"/>
      <c r="V92" s="85"/>
    </row>
    <row r="93" spans="1:22" s="22" customFormat="1" ht="33.75" x14ac:dyDescent="0.25">
      <c r="A93" s="217">
        <v>6</v>
      </c>
      <c r="B93" s="217" t="s">
        <v>197</v>
      </c>
      <c r="C93" s="218" t="s">
        <v>16</v>
      </c>
      <c r="D93" s="219" t="s">
        <v>286</v>
      </c>
      <c r="E93" s="220" t="s">
        <v>280</v>
      </c>
      <c r="F93" s="220" t="s">
        <v>124</v>
      </c>
      <c r="G93" s="260">
        <v>900</v>
      </c>
      <c r="H93" s="221"/>
      <c r="I93" s="221"/>
      <c r="J93" s="82" t="s">
        <v>638</v>
      </c>
      <c r="K93" s="82">
        <v>0</v>
      </c>
      <c r="L93" s="83"/>
      <c r="M93" s="83"/>
      <c r="N93" s="82">
        <v>0</v>
      </c>
      <c r="O93" s="83"/>
      <c r="P93" s="83"/>
      <c r="Q93" s="84">
        <v>0</v>
      </c>
      <c r="R93" s="85"/>
      <c r="S93" s="85"/>
      <c r="T93" s="84">
        <v>0</v>
      </c>
      <c r="U93" s="85"/>
      <c r="V93" s="85"/>
    </row>
    <row r="94" spans="1:22" s="22" customFormat="1" ht="22.5" x14ac:dyDescent="0.25">
      <c r="A94" s="217"/>
      <c r="B94" s="217"/>
      <c r="C94" s="218"/>
      <c r="D94" s="219"/>
      <c r="E94" s="220"/>
      <c r="F94" s="220"/>
      <c r="G94" s="260"/>
      <c r="H94" s="221"/>
      <c r="I94" s="221"/>
      <c r="J94" s="82" t="s">
        <v>639</v>
      </c>
      <c r="K94" s="82">
        <v>0</v>
      </c>
      <c r="L94" s="83"/>
      <c r="M94" s="83"/>
      <c r="N94" s="82">
        <v>0</v>
      </c>
      <c r="O94" s="83"/>
      <c r="P94" s="83"/>
      <c r="Q94" s="84">
        <v>0</v>
      </c>
      <c r="R94" s="85"/>
      <c r="S94" s="85"/>
      <c r="T94" s="84">
        <v>0</v>
      </c>
      <c r="U94" s="85"/>
      <c r="V94" s="85"/>
    </row>
    <row r="95" spans="1:22" s="22" customFormat="1" ht="33.75" x14ac:dyDescent="0.25">
      <c r="A95" s="217">
        <v>6</v>
      </c>
      <c r="B95" s="217" t="s">
        <v>202</v>
      </c>
      <c r="C95" s="218" t="s">
        <v>325</v>
      </c>
      <c r="D95" s="219" t="s">
        <v>326</v>
      </c>
      <c r="E95" s="220" t="s">
        <v>201</v>
      </c>
      <c r="F95" s="220" t="s">
        <v>124</v>
      </c>
      <c r="G95" s="260">
        <v>6</v>
      </c>
      <c r="H95" s="221"/>
      <c r="I95" s="221"/>
      <c r="J95" s="82" t="s">
        <v>638</v>
      </c>
      <c r="K95" s="82">
        <v>0</v>
      </c>
      <c r="L95" s="83"/>
      <c r="M95" s="83"/>
      <c r="N95" s="82">
        <v>0</v>
      </c>
      <c r="O95" s="83"/>
      <c r="P95" s="83"/>
      <c r="Q95" s="84">
        <v>0</v>
      </c>
      <c r="R95" s="85"/>
      <c r="S95" s="85"/>
      <c r="T95" s="84">
        <v>0</v>
      </c>
      <c r="U95" s="85"/>
      <c r="V95" s="85"/>
    </row>
    <row r="96" spans="1:22" s="22" customFormat="1" ht="22.5" x14ac:dyDescent="0.25">
      <c r="A96" s="217"/>
      <c r="B96" s="217"/>
      <c r="C96" s="218"/>
      <c r="D96" s="219"/>
      <c r="E96" s="220"/>
      <c r="F96" s="220"/>
      <c r="G96" s="260"/>
      <c r="H96" s="221"/>
      <c r="I96" s="221"/>
      <c r="J96" s="82" t="s">
        <v>639</v>
      </c>
      <c r="K96" s="82">
        <v>0</v>
      </c>
      <c r="L96" s="83"/>
      <c r="M96" s="83"/>
      <c r="N96" s="82">
        <v>0</v>
      </c>
      <c r="O96" s="83"/>
      <c r="P96" s="83"/>
      <c r="Q96" s="84">
        <v>0</v>
      </c>
      <c r="R96" s="85"/>
      <c r="S96" s="85"/>
      <c r="T96" s="84">
        <v>0</v>
      </c>
      <c r="U96" s="85"/>
      <c r="V96" s="85"/>
    </row>
    <row r="97" spans="1:22" s="22" customFormat="1" ht="33.75" x14ac:dyDescent="0.25">
      <c r="A97" s="217">
        <v>7</v>
      </c>
      <c r="B97" s="217" t="s">
        <v>208</v>
      </c>
      <c r="C97" s="218" t="s">
        <v>327</v>
      </c>
      <c r="D97" s="219" t="s">
        <v>328</v>
      </c>
      <c r="E97" s="220" t="s">
        <v>329</v>
      </c>
      <c r="F97" s="220" t="s">
        <v>124</v>
      </c>
      <c r="G97" s="261">
        <v>250000</v>
      </c>
      <c r="H97" s="221"/>
      <c r="I97" s="221"/>
      <c r="J97" s="82" t="s">
        <v>638</v>
      </c>
      <c r="K97" s="99">
        <v>11200</v>
      </c>
      <c r="L97" s="83"/>
      <c r="M97" s="83"/>
      <c r="N97" s="82">
        <v>0</v>
      </c>
      <c r="O97" s="83"/>
      <c r="P97" s="83"/>
      <c r="Q97" s="84">
        <v>0</v>
      </c>
      <c r="R97" s="85"/>
      <c r="S97" s="85"/>
      <c r="T97" s="84">
        <v>0</v>
      </c>
      <c r="U97" s="85"/>
      <c r="V97" s="85"/>
    </row>
    <row r="98" spans="1:22" s="22" customFormat="1" ht="22.5" x14ac:dyDescent="0.25">
      <c r="A98" s="217"/>
      <c r="B98" s="217"/>
      <c r="C98" s="218"/>
      <c r="D98" s="219"/>
      <c r="E98" s="220"/>
      <c r="F98" s="220"/>
      <c r="G98" s="261"/>
      <c r="H98" s="221"/>
      <c r="I98" s="221"/>
      <c r="J98" s="82" t="s">
        <v>639</v>
      </c>
      <c r="K98" s="99">
        <v>3509024</v>
      </c>
      <c r="L98" s="83"/>
      <c r="M98" s="83"/>
      <c r="N98" s="94">
        <v>1659524</v>
      </c>
      <c r="O98" s="83"/>
      <c r="P98" s="83"/>
      <c r="Q98" s="84">
        <v>0</v>
      </c>
      <c r="R98" s="85"/>
      <c r="S98" s="85"/>
      <c r="T98" s="84">
        <v>0</v>
      </c>
      <c r="U98" s="85"/>
      <c r="V98" s="85"/>
    </row>
    <row r="99" spans="1:22" s="22" customFormat="1" ht="33.75" x14ac:dyDescent="0.25">
      <c r="A99" s="217">
        <v>7</v>
      </c>
      <c r="B99" s="217" t="s">
        <v>208</v>
      </c>
      <c r="C99" s="218" t="s">
        <v>330</v>
      </c>
      <c r="D99" s="219" t="s">
        <v>331</v>
      </c>
      <c r="E99" s="220" t="s">
        <v>201</v>
      </c>
      <c r="F99" s="220" t="s">
        <v>124</v>
      </c>
      <c r="G99" s="260">
        <v>116</v>
      </c>
      <c r="H99" s="221"/>
      <c r="I99" s="221"/>
      <c r="J99" s="82" t="s">
        <v>638</v>
      </c>
      <c r="K99" s="82">
        <v>1</v>
      </c>
      <c r="L99" s="83"/>
      <c r="M99" s="83"/>
      <c r="N99" s="82">
        <v>0</v>
      </c>
      <c r="O99" s="83"/>
      <c r="P99" s="83"/>
      <c r="Q99" s="84">
        <v>0</v>
      </c>
      <c r="R99" s="85"/>
      <c r="S99" s="85"/>
      <c r="T99" s="84">
        <v>0</v>
      </c>
      <c r="U99" s="85"/>
      <c r="V99" s="85"/>
    </row>
    <row r="100" spans="1:22" s="22" customFormat="1" ht="22.5" x14ac:dyDescent="0.25">
      <c r="A100" s="217"/>
      <c r="B100" s="217"/>
      <c r="C100" s="218"/>
      <c r="D100" s="219"/>
      <c r="E100" s="220"/>
      <c r="F100" s="220"/>
      <c r="G100" s="260"/>
      <c r="H100" s="221"/>
      <c r="I100" s="221"/>
      <c r="J100" s="82" t="s">
        <v>639</v>
      </c>
      <c r="K100" s="82">
        <v>23</v>
      </c>
      <c r="L100" s="83"/>
      <c r="M100" s="83"/>
      <c r="N100" s="82">
        <v>17</v>
      </c>
      <c r="O100" s="83"/>
      <c r="P100" s="83"/>
      <c r="Q100" s="84">
        <v>0</v>
      </c>
      <c r="R100" s="85"/>
      <c r="S100" s="85"/>
      <c r="T100" s="84">
        <v>0</v>
      </c>
      <c r="U100" s="85"/>
      <c r="V100" s="85"/>
    </row>
    <row r="101" spans="1:22" s="22" customFormat="1" ht="33.75" x14ac:dyDescent="0.25">
      <c r="A101" s="217">
        <v>7</v>
      </c>
      <c r="B101" s="217" t="s">
        <v>212</v>
      </c>
      <c r="C101" s="218" t="s">
        <v>332</v>
      </c>
      <c r="D101" s="219" t="s">
        <v>333</v>
      </c>
      <c r="E101" s="220" t="s">
        <v>201</v>
      </c>
      <c r="F101" s="220" t="s">
        <v>124</v>
      </c>
      <c r="G101" s="260">
        <v>16</v>
      </c>
      <c r="H101" s="221"/>
      <c r="I101" s="221"/>
      <c r="J101" s="82" t="s">
        <v>638</v>
      </c>
      <c r="K101" s="82">
        <v>0</v>
      </c>
      <c r="L101" s="83"/>
      <c r="M101" s="83"/>
      <c r="N101" s="82">
        <v>0</v>
      </c>
      <c r="O101" s="83"/>
      <c r="P101" s="83"/>
      <c r="Q101" s="84">
        <v>0</v>
      </c>
      <c r="R101" s="85"/>
      <c r="S101" s="85"/>
      <c r="T101" s="84">
        <v>0</v>
      </c>
      <c r="U101" s="85"/>
      <c r="V101" s="85"/>
    </row>
    <row r="102" spans="1:22" s="22" customFormat="1" ht="22.5" x14ac:dyDescent="0.25">
      <c r="A102" s="217"/>
      <c r="B102" s="217"/>
      <c r="C102" s="218"/>
      <c r="D102" s="219"/>
      <c r="E102" s="220"/>
      <c r="F102" s="220"/>
      <c r="G102" s="260"/>
      <c r="H102" s="221"/>
      <c r="I102" s="221"/>
      <c r="J102" s="82" t="s">
        <v>639</v>
      </c>
      <c r="K102" s="82">
        <v>21</v>
      </c>
      <c r="L102" s="83"/>
      <c r="M102" s="83"/>
      <c r="N102" s="82">
        <v>21</v>
      </c>
      <c r="O102" s="83"/>
      <c r="P102" s="83"/>
      <c r="Q102" s="84">
        <v>0</v>
      </c>
      <c r="R102" s="85"/>
      <c r="S102" s="85"/>
      <c r="T102" s="84">
        <v>0</v>
      </c>
      <c r="U102" s="85"/>
      <c r="V102" s="85"/>
    </row>
    <row r="103" spans="1:22" s="22" customFormat="1" ht="33.75" x14ac:dyDescent="0.25">
      <c r="A103" s="217">
        <v>8</v>
      </c>
      <c r="B103" s="217" t="s">
        <v>215</v>
      </c>
      <c r="C103" s="218" t="s">
        <v>334</v>
      </c>
      <c r="D103" s="219" t="s">
        <v>335</v>
      </c>
      <c r="E103" s="220" t="s">
        <v>329</v>
      </c>
      <c r="F103" s="220" t="s">
        <v>124</v>
      </c>
      <c r="G103" s="261">
        <v>25500</v>
      </c>
      <c r="H103" s="221"/>
      <c r="I103" s="221"/>
      <c r="J103" s="82" t="s">
        <v>638</v>
      </c>
      <c r="K103" s="99">
        <v>9696</v>
      </c>
      <c r="L103" s="83"/>
      <c r="M103" s="83"/>
      <c r="N103" s="82">
        <v>260</v>
      </c>
      <c r="O103" s="83"/>
      <c r="P103" s="83"/>
      <c r="Q103" s="84">
        <v>0</v>
      </c>
      <c r="R103" s="85"/>
      <c r="S103" s="85"/>
      <c r="T103" s="84">
        <v>0</v>
      </c>
      <c r="U103" s="85"/>
      <c r="V103" s="85"/>
    </row>
    <row r="104" spans="1:22" s="22" customFormat="1" ht="22.5" x14ac:dyDescent="0.25">
      <c r="A104" s="217"/>
      <c r="B104" s="217"/>
      <c r="C104" s="218"/>
      <c r="D104" s="219"/>
      <c r="E104" s="220"/>
      <c r="F104" s="220"/>
      <c r="G104" s="261"/>
      <c r="H104" s="221"/>
      <c r="I104" s="221"/>
      <c r="J104" s="82" t="s">
        <v>639</v>
      </c>
      <c r="K104" s="99">
        <v>51593</v>
      </c>
      <c r="L104" s="83"/>
      <c r="M104" s="83"/>
      <c r="N104" s="94">
        <v>15602</v>
      </c>
      <c r="O104" s="83"/>
      <c r="P104" s="83"/>
      <c r="Q104" s="84">
        <v>0</v>
      </c>
      <c r="R104" s="85"/>
      <c r="S104" s="85"/>
      <c r="T104" s="84">
        <v>0</v>
      </c>
      <c r="U104" s="85"/>
      <c r="V104" s="85"/>
    </row>
    <row r="105" spans="1:22" s="22" customFormat="1" ht="33.75" x14ac:dyDescent="0.25">
      <c r="A105" s="217">
        <v>9</v>
      </c>
      <c r="B105" s="217" t="s">
        <v>219</v>
      </c>
      <c r="C105" s="218" t="s">
        <v>336</v>
      </c>
      <c r="D105" s="219" t="s">
        <v>337</v>
      </c>
      <c r="E105" s="220" t="s">
        <v>201</v>
      </c>
      <c r="F105" s="220" t="s">
        <v>124</v>
      </c>
      <c r="G105" s="260">
        <v>40</v>
      </c>
      <c r="H105" s="221"/>
      <c r="I105" s="221"/>
      <c r="J105" s="82" t="s">
        <v>638</v>
      </c>
      <c r="K105" s="87">
        <v>6</v>
      </c>
      <c r="L105" s="83"/>
      <c r="M105" s="83"/>
      <c r="N105" s="82">
        <v>0</v>
      </c>
      <c r="O105" s="83"/>
      <c r="P105" s="83"/>
      <c r="Q105" s="84">
        <v>0</v>
      </c>
      <c r="R105" s="85"/>
      <c r="S105" s="85"/>
      <c r="T105" s="84">
        <v>0</v>
      </c>
      <c r="U105" s="85"/>
      <c r="V105" s="85"/>
    </row>
    <row r="106" spans="1:22" s="22" customFormat="1" ht="22.5" x14ac:dyDescent="0.25">
      <c r="A106" s="217"/>
      <c r="B106" s="217"/>
      <c r="C106" s="218"/>
      <c r="D106" s="219"/>
      <c r="E106" s="220"/>
      <c r="F106" s="220"/>
      <c r="G106" s="260"/>
      <c r="H106" s="221"/>
      <c r="I106" s="221"/>
      <c r="J106" s="82" t="s">
        <v>639</v>
      </c>
      <c r="K106" s="82">
        <v>65</v>
      </c>
      <c r="L106" s="83"/>
      <c r="M106" s="83"/>
      <c r="N106" s="82">
        <v>4</v>
      </c>
      <c r="O106" s="83"/>
      <c r="P106" s="83"/>
      <c r="Q106" s="84">
        <v>0</v>
      </c>
      <c r="R106" s="85"/>
      <c r="S106" s="85"/>
      <c r="T106" s="84">
        <v>0</v>
      </c>
      <c r="U106" s="85"/>
      <c r="V106" s="85"/>
    </row>
    <row r="107" spans="1:22" s="22" customFormat="1" ht="33.75" x14ac:dyDescent="0.25">
      <c r="A107" s="217">
        <v>10</v>
      </c>
      <c r="B107" s="217" t="s">
        <v>227</v>
      </c>
      <c r="C107" s="218" t="s">
        <v>338</v>
      </c>
      <c r="D107" s="219" t="s">
        <v>339</v>
      </c>
      <c r="E107" s="220" t="s">
        <v>201</v>
      </c>
      <c r="F107" s="220" t="s">
        <v>124</v>
      </c>
      <c r="G107" s="261">
        <v>150000</v>
      </c>
      <c r="H107" s="221"/>
      <c r="I107" s="221"/>
      <c r="J107" s="82" t="s">
        <v>638</v>
      </c>
      <c r="K107" s="82">
        <v>0</v>
      </c>
      <c r="L107" s="83"/>
      <c r="M107" s="83"/>
      <c r="N107" s="82">
        <v>0</v>
      </c>
      <c r="O107" s="83"/>
      <c r="P107" s="83"/>
      <c r="Q107" s="84">
        <v>0</v>
      </c>
      <c r="R107" s="85"/>
      <c r="S107" s="85"/>
      <c r="T107" s="84">
        <v>0</v>
      </c>
      <c r="U107" s="85"/>
      <c r="V107" s="85"/>
    </row>
    <row r="108" spans="1:22" s="22" customFormat="1" ht="22.5" x14ac:dyDescent="0.25">
      <c r="A108" s="217"/>
      <c r="B108" s="217"/>
      <c r="C108" s="218"/>
      <c r="D108" s="219"/>
      <c r="E108" s="220"/>
      <c r="F108" s="220"/>
      <c r="G108" s="261"/>
      <c r="H108" s="221"/>
      <c r="I108" s="221"/>
      <c r="J108" s="82" t="s">
        <v>639</v>
      </c>
      <c r="K108" s="94">
        <v>492735</v>
      </c>
      <c r="L108" s="83"/>
      <c r="M108" s="83"/>
      <c r="N108" s="94">
        <v>374945</v>
      </c>
      <c r="O108" s="83"/>
      <c r="P108" s="83"/>
      <c r="Q108" s="101">
        <v>150000</v>
      </c>
      <c r="R108" s="85"/>
      <c r="S108" s="85"/>
      <c r="T108" s="84">
        <v>0</v>
      </c>
      <c r="U108" s="85"/>
      <c r="V108" s="85"/>
    </row>
    <row r="109" spans="1:22" s="22" customFormat="1" ht="33.75" x14ac:dyDescent="0.25">
      <c r="A109" s="217">
        <v>10</v>
      </c>
      <c r="B109" s="217" t="s">
        <v>227</v>
      </c>
      <c r="C109" s="218" t="s">
        <v>340</v>
      </c>
      <c r="D109" s="219" t="s">
        <v>341</v>
      </c>
      <c r="E109" s="220" t="s">
        <v>342</v>
      </c>
      <c r="F109" s="220" t="s">
        <v>124</v>
      </c>
      <c r="G109" s="260">
        <v>120</v>
      </c>
      <c r="H109" s="221"/>
      <c r="I109" s="221"/>
      <c r="J109" s="82" t="s">
        <v>638</v>
      </c>
      <c r="K109" s="87">
        <v>166</v>
      </c>
      <c r="L109" s="83"/>
      <c r="M109" s="83"/>
      <c r="N109" s="87">
        <v>147</v>
      </c>
      <c r="O109" s="83"/>
      <c r="P109" s="83"/>
      <c r="Q109" s="100">
        <v>8</v>
      </c>
      <c r="R109" s="85"/>
      <c r="S109" s="85"/>
      <c r="T109" s="84">
        <v>0</v>
      </c>
      <c r="U109" s="85"/>
      <c r="V109" s="85"/>
    </row>
    <row r="110" spans="1:22" s="22" customFormat="1" ht="22.5" x14ac:dyDescent="0.25">
      <c r="A110" s="217"/>
      <c r="B110" s="217"/>
      <c r="C110" s="218"/>
      <c r="D110" s="219"/>
      <c r="E110" s="220"/>
      <c r="F110" s="220"/>
      <c r="G110" s="260"/>
      <c r="H110" s="221"/>
      <c r="I110" s="221"/>
      <c r="J110" s="82" t="s">
        <v>639</v>
      </c>
      <c r="K110" s="82">
        <v>166</v>
      </c>
      <c r="L110" s="83"/>
      <c r="M110" s="83"/>
      <c r="N110" s="82">
        <v>147</v>
      </c>
      <c r="O110" s="83"/>
      <c r="P110" s="83"/>
      <c r="Q110" s="84">
        <v>8</v>
      </c>
      <c r="R110" s="85"/>
      <c r="S110" s="85"/>
      <c r="T110" s="84">
        <v>0</v>
      </c>
      <c r="U110" s="85"/>
      <c r="V110" s="85"/>
    </row>
    <row r="111" spans="1:22" s="22" customFormat="1" ht="33.75" x14ac:dyDescent="0.25">
      <c r="A111" s="217">
        <v>10</v>
      </c>
      <c r="B111" s="217" t="s">
        <v>227</v>
      </c>
      <c r="C111" s="218" t="s">
        <v>343</v>
      </c>
      <c r="D111" s="219" t="s">
        <v>344</v>
      </c>
      <c r="E111" s="220" t="s">
        <v>201</v>
      </c>
      <c r="F111" s="220" t="s">
        <v>124</v>
      </c>
      <c r="G111" s="260">
        <v>7</v>
      </c>
      <c r="H111" s="221"/>
      <c r="I111" s="221"/>
      <c r="J111" s="82" t="s">
        <v>638</v>
      </c>
      <c r="K111" s="82">
        <v>0</v>
      </c>
      <c r="L111" s="83"/>
      <c r="M111" s="83"/>
      <c r="N111" s="82">
        <v>4</v>
      </c>
      <c r="O111" s="83"/>
      <c r="P111" s="83"/>
      <c r="Q111" s="84">
        <v>0</v>
      </c>
      <c r="R111" s="85"/>
      <c r="S111" s="85"/>
      <c r="T111" s="84">
        <v>0</v>
      </c>
      <c r="U111" s="85"/>
      <c r="V111" s="85"/>
    </row>
    <row r="112" spans="1:22" s="22" customFormat="1" ht="22.5" x14ac:dyDescent="0.25">
      <c r="A112" s="217"/>
      <c r="B112" s="217"/>
      <c r="C112" s="218"/>
      <c r="D112" s="219"/>
      <c r="E112" s="220"/>
      <c r="F112" s="220"/>
      <c r="G112" s="260"/>
      <c r="H112" s="221"/>
      <c r="I112" s="221"/>
      <c r="J112" s="82" t="s">
        <v>639</v>
      </c>
      <c r="K112" s="87">
        <v>4</v>
      </c>
      <c r="L112" s="83"/>
      <c r="M112" s="83"/>
      <c r="N112" s="97">
        <v>4</v>
      </c>
      <c r="O112" s="83"/>
      <c r="P112" s="83"/>
      <c r="Q112" s="84">
        <v>4</v>
      </c>
      <c r="R112" s="85"/>
      <c r="S112" s="85"/>
      <c r="T112" s="84">
        <v>0</v>
      </c>
      <c r="U112" s="85"/>
      <c r="V112" s="85"/>
    </row>
    <row r="114" spans="1:13" s="7" customFormat="1" ht="18" customHeight="1" x14ac:dyDescent="0.25">
      <c r="A114" s="28" t="s">
        <v>497</v>
      </c>
    </row>
    <row r="115" spans="1:13" s="22" customFormat="1" ht="14.25" customHeight="1" x14ac:dyDescent="0.25">
      <c r="A115" s="174" t="s">
        <v>508</v>
      </c>
    </row>
    <row r="116" spans="1:13" s="22" customFormat="1" ht="14.25" customHeight="1" x14ac:dyDescent="0.25">
      <c r="A116" s="174" t="s">
        <v>509</v>
      </c>
    </row>
    <row r="117" spans="1:13" s="22" customFormat="1" ht="14.25" customHeight="1" x14ac:dyDescent="0.25">
      <c r="A117" s="174" t="s">
        <v>510</v>
      </c>
    </row>
    <row r="118" spans="1:13" s="22" customFormat="1" ht="14.25" customHeight="1" x14ac:dyDescent="0.25">
      <c r="A118" s="174" t="s">
        <v>511</v>
      </c>
      <c r="J118" s="178"/>
      <c r="K118" s="178"/>
      <c r="L118" s="178"/>
      <c r="M118" s="178"/>
    </row>
    <row r="119" spans="1:13" s="7" customFormat="1" ht="18" customHeight="1" x14ac:dyDescent="0.25">
      <c r="A119" s="4"/>
    </row>
  </sheetData>
  <autoFilter ref="A6:X112"/>
  <mergeCells count="489">
    <mergeCell ref="A5:A6"/>
    <mergeCell ref="B5:B6"/>
    <mergeCell ref="C5:C6"/>
    <mergeCell ref="D5:D6"/>
    <mergeCell ref="E5:E6"/>
    <mergeCell ref="F5:F6"/>
    <mergeCell ref="G5:I5"/>
    <mergeCell ref="J5:J6"/>
    <mergeCell ref="T5:V5"/>
    <mergeCell ref="Q5:S5"/>
    <mergeCell ref="N5:P5"/>
    <mergeCell ref="K5:M5"/>
    <mergeCell ref="F7:F8"/>
    <mergeCell ref="G7:G8"/>
    <mergeCell ref="H7:H8"/>
    <mergeCell ref="I7:I8"/>
    <mergeCell ref="A7:A8"/>
    <mergeCell ref="B7:B8"/>
    <mergeCell ref="C7:C8"/>
    <mergeCell ref="D7:D8"/>
    <mergeCell ref="E7:E8"/>
    <mergeCell ref="F9:F10"/>
    <mergeCell ref="G9:G10"/>
    <mergeCell ref="H9:H10"/>
    <mergeCell ref="I9:I10"/>
    <mergeCell ref="A9:A10"/>
    <mergeCell ref="B9:B10"/>
    <mergeCell ref="C9:C10"/>
    <mergeCell ref="D9:D10"/>
    <mergeCell ref="E9:E10"/>
    <mergeCell ref="F11:F12"/>
    <mergeCell ref="G11:G12"/>
    <mergeCell ref="H11:H12"/>
    <mergeCell ref="I11:I12"/>
    <mergeCell ref="A11:A12"/>
    <mergeCell ref="B11:B12"/>
    <mergeCell ref="C11:C12"/>
    <mergeCell ref="D11:D12"/>
    <mergeCell ref="E11:E12"/>
    <mergeCell ref="F13:F14"/>
    <mergeCell ref="G13:G14"/>
    <mergeCell ref="H13:H14"/>
    <mergeCell ref="I13:I14"/>
    <mergeCell ref="A13:A14"/>
    <mergeCell ref="B13:B14"/>
    <mergeCell ref="C13:C14"/>
    <mergeCell ref="D13:D14"/>
    <mergeCell ref="E13:E14"/>
    <mergeCell ref="F15:F16"/>
    <mergeCell ref="G15:G16"/>
    <mergeCell ref="H15:H16"/>
    <mergeCell ref="I15:I16"/>
    <mergeCell ref="A15:A16"/>
    <mergeCell ref="B15:B16"/>
    <mergeCell ref="C15:C16"/>
    <mergeCell ref="D15:D16"/>
    <mergeCell ref="E15:E16"/>
    <mergeCell ref="F17:F18"/>
    <mergeCell ref="G17:G18"/>
    <mergeCell ref="H17:H18"/>
    <mergeCell ref="I17:I18"/>
    <mergeCell ref="A17:A18"/>
    <mergeCell ref="B17:B18"/>
    <mergeCell ref="C17:C18"/>
    <mergeCell ref="D17:D18"/>
    <mergeCell ref="E17:E18"/>
    <mergeCell ref="F19:F20"/>
    <mergeCell ref="G19:G20"/>
    <mergeCell ref="H19:H20"/>
    <mergeCell ref="I19:I20"/>
    <mergeCell ref="A19:A20"/>
    <mergeCell ref="B19:B20"/>
    <mergeCell ref="C19:C20"/>
    <mergeCell ref="D19:D20"/>
    <mergeCell ref="E19:E20"/>
    <mergeCell ref="F21:F22"/>
    <mergeCell ref="G21:G22"/>
    <mergeCell ref="H21:H22"/>
    <mergeCell ref="I21:I22"/>
    <mergeCell ref="A21:A22"/>
    <mergeCell ref="B21:B22"/>
    <mergeCell ref="C21:C22"/>
    <mergeCell ref="D21:D22"/>
    <mergeCell ref="E21:E22"/>
    <mergeCell ref="F23:F24"/>
    <mergeCell ref="G23:G24"/>
    <mergeCell ref="H23:H24"/>
    <mergeCell ref="I23:I24"/>
    <mergeCell ref="A23:A24"/>
    <mergeCell ref="B23:B24"/>
    <mergeCell ref="C23:C24"/>
    <mergeCell ref="D23:D24"/>
    <mergeCell ref="E23:E24"/>
    <mergeCell ref="F25:F26"/>
    <mergeCell ref="G25:G26"/>
    <mergeCell ref="H25:H26"/>
    <mergeCell ref="I25:I26"/>
    <mergeCell ref="A25:A26"/>
    <mergeCell ref="B25:B26"/>
    <mergeCell ref="C25:C26"/>
    <mergeCell ref="D25:D26"/>
    <mergeCell ref="E25:E26"/>
    <mergeCell ref="F27:F28"/>
    <mergeCell ref="G27:G28"/>
    <mergeCell ref="H27:H28"/>
    <mergeCell ref="I27:I28"/>
    <mergeCell ref="A27:A28"/>
    <mergeCell ref="B27:B28"/>
    <mergeCell ref="C27:C28"/>
    <mergeCell ref="D27:D28"/>
    <mergeCell ref="E27:E28"/>
    <mergeCell ref="F29:F30"/>
    <mergeCell ref="G29:G30"/>
    <mergeCell ref="H29:H30"/>
    <mergeCell ref="I29:I30"/>
    <mergeCell ref="A29:A30"/>
    <mergeCell ref="B29:B30"/>
    <mergeCell ref="C29:C30"/>
    <mergeCell ref="D29:D30"/>
    <mergeCell ref="E29:E30"/>
    <mergeCell ref="F31:F32"/>
    <mergeCell ref="G31:G32"/>
    <mergeCell ref="H31:H32"/>
    <mergeCell ref="I31:I32"/>
    <mergeCell ref="A31:A32"/>
    <mergeCell ref="B31:B32"/>
    <mergeCell ref="C31:C32"/>
    <mergeCell ref="D31:D32"/>
    <mergeCell ref="E31:E32"/>
    <mergeCell ref="F33:F34"/>
    <mergeCell ref="G33:G34"/>
    <mergeCell ref="H33:H34"/>
    <mergeCell ref="I33:I34"/>
    <mergeCell ref="A33:A34"/>
    <mergeCell ref="B33:B34"/>
    <mergeCell ref="C33:C34"/>
    <mergeCell ref="D33:D34"/>
    <mergeCell ref="E33:E34"/>
    <mergeCell ref="F35:F36"/>
    <mergeCell ref="G35:G36"/>
    <mergeCell ref="H35:H36"/>
    <mergeCell ref="I35:I36"/>
    <mergeCell ref="A35:A36"/>
    <mergeCell ref="B35:B36"/>
    <mergeCell ref="C35:C36"/>
    <mergeCell ref="D35:D36"/>
    <mergeCell ref="E35:E36"/>
    <mergeCell ref="F37:F38"/>
    <mergeCell ref="G37:G38"/>
    <mergeCell ref="H37:H38"/>
    <mergeCell ref="I37:I38"/>
    <mergeCell ref="A37:A38"/>
    <mergeCell ref="B37:B38"/>
    <mergeCell ref="C37:C38"/>
    <mergeCell ref="D37:D38"/>
    <mergeCell ref="E37:E38"/>
    <mergeCell ref="F39:F40"/>
    <mergeCell ref="G39:G40"/>
    <mergeCell ref="H39:H40"/>
    <mergeCell ref="I39:I40"/>
    <mergeCell ref="A39:A40"/>
    <mergeCell ref="B39:B40"/>
    <mergeCell ref="C39:C40"/>
    <mergeCell ref="D39:D40"/>
    <mergeCell ref="E39:E40"/>
    <mergeCell ref="F41:F42"/>
    <mergeCell ref="G41:G42"/>
    <mergeCell ref="H41:H42"/>
    <mergeCell ref="I41:I42"/>
    <mergeCell ref="A41:A42"/>
    <mergeCell ref="B41:B42"/>
    <mergeCell ref="C41:C42"/>
    <mergeCell ref="D41:D42"/>
    <mergeCell ref="E41:E42"/>
    <mergeCell ref="F43:F44"/>
    <mergeCell ref="G43:G44"/>
    <mergeCell ref="H43:H44"/>
    <mergeCell ref="I43:I44"/>
    <mergeCell ref="A43:A44"/>
    <mergeCell ref="B43:B44"/>
    <mergeCell ref="C43:C44"/>
    <mergeCell ref="D43:D44"/>
    <mergeCell ref="E43:E44"/>
    <mergeCell ref="F45:F46"/>
    <mergeCell ref="G45:G46"/>
    <mergeCell ref="H45:H46"/>
    <mergeCell ref="I45:I46"/>
    <mergeCell ref="A45:A46"/>
    <mergeCell ref="B45:B46"/>
    <mergeCell ref="C45:C46"/>
    <mergeCell ref="D45:D46"/>
    <mergeCell ref="E45:E46"/>
    <mergeCell ref="F47:F48"/>
    <mergeCell ref="G47:G48"/>
    <mergeCell ref="H47:H48"/>
    <mergeCell ref="I47:I48"/>
    <mergeCell ref="A47:A48"/>
    <mergeCell ref="B47:B48"/>
    <mergeCell ref="C47:C48"/>
    <mergeCell ref="D47:D48"/>
    <mergeCell ref="E47:E48"/>
    <mergeCell ref="F49:F50"/>
    <mergeCell ref="G49:G50"/>
    <mergeCell ref="H49:H50"/>
    <mergeCell ref="I49:I50"/>
    <mergeCell ref="A49:A50"/>
    <mergeCell ref="B49:B50"/>
    <mergeCell ref="C49:C50"/>
    <mergeCell ref="D49:D50"/>
    <mergeCell ref="E49:E50"/>
    <mergeCell ref="F51:F52"/>
    <mergeCell ref="G51:G52"/>
    <mergeCell ref="H51:H52"/>
    <mergeCell ref="I51:I52"/>
    <mergeCell ref="A51:A52"/>
    <mergeCell ref="B51:B52"/>
    <mergeCell ref="C51:C52"/>
    <mergeCell ref="D51:D52"/>
    <mergeCell ref="E51:E52"/>
    <mergeCell ref="F53:F54"/>
    <mergeCell ref="G53:G54"/>
    <mergeCell ref="H53:H54"/>
    <mergeCell ref="I53:I54"/>
    <mergeCell ref="A53:A54"/>
    <mergeCell ref="B53:B54"/>
    <mergeCell ref="C53:C54"/>
    <mergeCell ref="D53:D54"/>
    <mergeCell ref="E53:E54"/>
    <mergeCell ref="F55:F56"/>
    <mergeCell ref="G55:G56"/>
    <mergeCell ref="H55:H56"/>
    <mergeCell ref="I55:I56"/>
    <mergeCell ref="A55:A56"/>
    <mergeCell ref="B55:B56"/>
    <mergeCell ref="C55:C56"/>
    <mergeCell ref="D55:D56"/>
    <mergeCell ref="E55:E56"/>
    <mergeCell ref="F57:F58"/>
    <mergeCell ref="G57:G58"/>
    <mergeCell ref="H57:H58"/>
    <mergeCell ref="I57:I58"/>
    <mergeCell ref="A57:A58"/>
    <mergeCell ref="B57:B58"/>
    <mergeCell ref="C57:C58"/>
    <mergeCell ref="D57:D58"/>
    <mergeCell ref="E57:E58"/>
    <mergeCell ref="F59:F60"/>
    <mergeCell ref="G59:G60"/>
    <mergeCell ref="H59:H60"/>
    <mergeCell ref="I59:I60"/>
    <mergeCell ref="A59:A60"/>
    <mergeCell ref="B59:B60"/>
    <mergeCell ref="C59:C60"/>
    <mergeCell ref="D59:D60"/>
    <mergeCell ref="E59:E60"/>
    <mergeCell ref="F61:F62"/>
    <mergeCell ref="G61:G62"/>
    <mergeCell ref="H61:H62"/>
    <mergeCell ref="I61:I62"/>
    <mergeCell ref="A61:A62"/>
    <mergeCell ref="B61:B62"/>
    <mergeCell ref="C61:C62"/>
    <mergeCell ref="D61:D62"/>
    <mergeCell ref="E61:E62"/>
    <mergeCell ref="F63:F64"/>
    <mergeCell ref="G63:G64"/>
    <mergeCell ref="H63:H64"/>
    <mergeCell ref="I63:I64"/>
    <mergeCell ref="A63:A64"/>
    <mergeCell ref="B63:B64"/>
    <mergeCell ref="C63:C64"/>
    <mergeCell ref="D63:D64"/>
    <mergeCell ref="E63:E64"/>
    <mergeCell ref="F65:F66"/>
    <mergeCell ref="G65:G66"/>
    <mergeCell ref="H65:H66"/>
    <mergeCell ref="I65:I66"/>
    <mergeCell ref="A65:A66"/>
    <mergeCell ref="B65:B66"/>
    <mergeCell ref="C65:C66"/>
    <mergeCell ref="D65:D66"/>
    <mergeCell ref="E65:E66"/>
    <mergeCell ref="F67:F68"/>
    <mergeCell ref="G67:G68"/>
    <mergeCell ref="H67:H68"/>
    <mergeCell ref="I67:I68"/>
    <mergeCell ref="A67:A68"/>
    <mergeCell ref="B67:B68"/>
    <mergeCell ref="C67:C68"/>
    <mergeCell ref="D67:D68"/>
    <mergeCell ref="E67:E68"/>
    <mergeCell ref="F69:F70"/>
    <mergeCell ref="G69:G70"/>
    <mergeCell ref="H69:H70"/>
    <mergeCell ref="I69:I70"/>
    <mergeCell ref="A69:A70"/>
    <mergeCell ref="B69:B70"/>
    <mergeCell ref="C69:C70"/>
    <mergeCell ref="D69:D70"/>
    <mergeCell ref="E69:E70"/>
    <mergeCell ref="F71:F72"/>
    <mergeCell ref="G71:G72"/>
    <mergeCell ref="H71:H72"/>
    <mergeCell ref="I71:I72"/>
    <mergeCell ref="A71:A72"/>
    <mergeCell ref="B71:B72"/>
    <mergeCell ref="C71:C72"/>
    <mergeCell ref="D71:D72"/>
    <mergeCell ref="E71:E72"/>
    <mergeCell ref="F73:F74"/>
    <mergeCell ref="G73:G74"/>
    <mergeCell ref="H73:H74"/>
    <mergeCell ref="I73:I74"/>
    <mergeCell ref="A73:A74"/>
    <mergeCell ref="B73:B74"/>
    <mergeCell ref="C73:C74"/>
    <mergeCell ref="D73:D74"/>
    <mergeCell ref="E73:E74"/>
    <mergeCell ref="F75:F76"/>
    <mergeCell ref="G75:G76"/>
    <mergeCell ref="H75:H76"/>
    <mergeCell ref="I75:I76"/>
    <mergeCell ref="A75:A76"/>
    <mergeCell ref="B75:B76"/>
    <mergeCell ref="C75:C76"/>
    <mergeCell ref="D75:D76"/>
    <mergeCell ref="E75:E76"/>
    <mergeCell ref="F77:F78"/>
    <mergeCell ref="G77:G78"/>
    <mergeCell ref="H77:H78"/>
    <mergeCell ref="I77:I78"/>
    <mergeCell ref="A77:A78"/>
    <mergeCell ref="B77:B78"/>
    <mergeCell ref="C77:C78"/>
    <mergeCell ref="D77:D78"/>
    <mergeCell ref="E77:E78"/>
    <mergeCell ref="F79:F80"/>
    <mergeCell ref="G79:G80"/>
    <mergeCell ref="H79:H80"/>
    <mergeCell ref="I79:I80"/>
    <mergeCell ref="A79:A80"/>
    <mergeCell ref="B79:B80"/>
    <mergeCell ref="C79:C80"/>
    <mergeCell ref="D79:D80"/>
    <mergeCell ref="E79:E80"/>
    <mergeCell ref="F81:F82"/>
    <mergeCell ref="G81:G82"/>
    <mergeCell ref="H81:H82"/>
    <mergeCell ref="I81:I82"/>
    <mergeCell ref="A81:A82"/>
    <mergeCell ref="B81:B82"/>
    <mergeCell ref="C81:C82"/>
    <mergeCell ref="D81:D82"/>
    <mergeCell ref="E81:E82"/>
    <mergeCell ref="F83:F84"/>
    <mergeCell ref="G83:G84"/>
    <mergeCell ref="H83:H84"/>
    <mergeCell ref="I83:I84"/>
    <mergeCell ref="A83:A84"/>
    <mergeCell ref="B83:B84"/>
    <mergeCell ref="C83:C84"/>
    <mergeCell ref="D83:D84"/>
    <mergeCell ref="E83:E84"/>
    <mergeCell ref="F85:F86"/>
    <mergeCell ref="G85:G86"/>
    <mergeCell ref="H85:H86"/>
    <mergeCell ref="I85:I86"/>
    <mergeCell ref="A85:A86"/>
    <mergeCell ref="B85:B86"/>
    <mergeCell ref="C85:C86"/>
    <mergeCell ref="D85:D86"/>
    <mergeCell ref="E85:E86"/>
    <mergeCell ref="F87:F88"/>
    <mergeCell ref="G87:G88"/>
    <mergeCell ref="H87:H88"/>
    <mergeCell ref="I87:I88"/>
    <mergeCell ref="A87:A88"/>
    <mergeCell ref="B87:B88"/>
    <mergeCell ref="C87:C88"/>
    <mergeCell ref="D87:D88"/>
    <mergeCell ref="E87:E88"/>
    <mergeCell ref="F89:F90"/>
    <mergeCell ref="G89:G90"/>
    <mergeCell ref="H89:H90"/>
    <mergeCell ref="I89:I90"/>
    <mergeCell ref="A89:A90"/>
    <mergeCell ref="B89:B90"/>
    <mergeCell ref="C89:C90"/>
    <mergeCell ref="D89:D90"/>
    <mergeCell ref="E89:E90"/>
    <mergeCell ref="F91:F92"/>
    <mergeCell ref="G91:G92"/>
    <mergeCell ref="H91:H92"/>
    <mergeCell ref="I91:I92"/>
    <mergeCell ref="A91:A92"/>
    <mergeCell ref="B91:B92"/>
    <mergeCell ref="C91:C92"/>
    <mergeCell ref="D91:D92"/>
    <mergeCell ref="E91:E92"/>
    <mergeCell ref="F93:F94"/>
    <mergeCell ref="G93:G94"/>
    <mergeCell ref="H93:H94"/>
    <mergeCell ref="I93:I94"/>
    <mergeCell ref="A93:A94"/>
    <mergeCell ref="B93:B94"/>
    <mergeCell ref="C93:C94"/>
    <mergeCell ref="D93:D94"/>
    <mergeCell ref="E93:E94"/>
    <mergeCell ref="F95:F96"/>
    <mergeCell ref="G95:G96"/>
    <mergeCell ref="H95:H96"/>
    <mergeCell ref="I95:I96"/>
    <mergeCell ref="A95:A96"/>
    <mergeCell ref="B95:B96"/>
    <mergeCell ref="C95:C96"/>
    <mergeCell ref="D95:D96"/>
    <mergeCell ref="E95:E96"/>
    <mergeCell ref="F97:F98"/>
    <mergeCell ref="G97:G98"/>
    <mergeCell ref="H97:H98"/>
    <mergeCell ref="I97:I98"/>
    <mergeCell ref="A97:A98"/>
    <mergeCell ref="B97:B98"/>
    <mergeCell ref="C97:C98"/>
    <mergeCell ref="D97:D98"/>
    <mergeCell ref="E97:E98"/>
    <mergeCell ref="F99:F100"/>
    <mergeCell ref="G99:G100"/>
    <mergeCell ref="H99:H100"/>
    <mergeCell ref="I99:I100"/>
    <mergeCell ref="A99:A100"/>
    <mergeCell ref="B99:B100"/>
    <mergeCell ref="C99:C100"/>
    <mergeCell ref="D99:D100"/>
    <mergeCell ref="E99:E100"/>
    <mergeCell ref="F101:F102"/>
    <mergeCell ref="G101:G102"/>
    <mergeCell ref="H101:H102"/>
    <mergeCell ref="I101:I102"/>
    <mergeCell ref="A101:A102"/>
    <mergeCell ref="B101:B102"/>
    <mergeCell ref="C101:C102"/>
    <mergeCell ref="D101:D102"/>
    <mergeCell ref="E101:E102"/>
    <mergeCell ref="F103:F104"/>
    <mergeCell ref="G103:G104"/>
    <mergeCell ref="H103:H104"/>
    <mergeCell ref="I103:I104"/>
    <mergeCell ref="A103:A104"/>
    <mergeCell ref="B103:B104"/>
    <mergeCell ref="C103:C104"/>
    <mergeCell ref="D103:D104"/>
    <mergeCell ref="E103:E104"/>
    <mergeCell ref="B107:B108"/>
    <mergeCell ref="C107:C108"/>
    <mergeCell ref="D107:D108"/>
    <mergeCell ref="E107:E108"/>
    <mergeCell ref="F105:F106"/>
    <mergeCell ref="G105:G106"/>
    <mergeCell ref="H105:H106"/>
    <mergeCell ref="I105:I106"/>
    <mergeCell ref="A105:A106"/>
    <mergeCell ref="B105:B106"/>
    <mergeCell ref="C105:C106"/>
    <mergeCell ref="D105:D106"/>
    <mergeCell ref="E105:E106"/>
    <mergeCell ref="F107:F108"/>
    <mergeCell ref="G107:G108"/>
    <mergeCell ref="H107:H108"/>
    <mergeCell ref="I107:I108"/>
    <mergeCell ref="A107:A108"/>
    <mergeCell ref="F109:F110"/>
    <mergeCell ref="G109:G110"/>
    <mergeCell ref="H109:H110"/>
    <mergeCell ref="I109:I110"/>
    <mergeCell ref="A109:A110"/>
    <mergeCell ref="B109:B110"/>
    <mergeCell ref="C109:C110"/>
    <mergeCell ref="D109:D110"/>
    <mergeCell ref="E109:E110"/>
    <mergeCell ref="A111:A112"/>
    <mergeCell ref="B111:B112"/>
    <mergeCell ref="C111:C112"/>
    <mergeCell ref="D111:D112"/>
    <mergeCell ref="E111:E112"/>
    <mergeCell ref="F111:F112"/>
    <mergeCell ref="G111:G112"/>
    <mergeCell ref="H111:H112"/>
    <mergeCell ref="I111:I112"/>
  </mergeCells>
  <printOptions horizontalCentered="1"/>
  <pageMargins left="0.11811023622047245" right="0.11811023622047245" top="0.74803149606299213" bottom="0.74803149606299213" header="0.31496062992125984" footer="0.31496062992125984"/>
  <pageSetup paperSize="9" scale="5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C14"/>
  <sheetViews>
    <sheetView showGridLines="0" workbookViewId="0"/>
  </sheetViews>
  <sheetFormatPr defaultRowHeight="15" x14ac:dyDescent="0.25"/>
  <cols>
    <col min="1" max="1" width="14.42578125" style="2" customWidth="1"/>
    <col min="2" max="2" width="72.7109375" style="2" customWidth="1"/>
    <col min="3" max="3" width="21.28515625" style="2" customWidth="1"/>
    <col min="4" max="16384" width="9.140625" style="2"/>
  </cols>
  <sheetData>
    <row r="1" spans="1:3" s="7" customFormat="1" ht="30" customHeight="1" x14ac:dyDescent="0.25">
      <c r="A1" s="5" t="s">
        <v>77</v>
      </c>
    </row>
    <row r="2" spans="1:3" s="7" customFormat="1" ht="30" customHeight="1" x14ac:dyDescent="0.25">
      <c r="A2" s="1" t="s">
        <v>78</v>
      </c>
    </row>
    <row r="3" spans="1:3" s="7" customFormat="1" ht="12" customHeight="1" x14ac:dyDescent="0.25">
      <c r="A3" s="4" t="s">
        <v>512</v>
      </c>
    </row>
    <row r="4" spans="1:3" s="7" customFormat="1" ht="12" customHeight="1" x14ac:dyDescent="0.25">
      <c r="A4" s="1"/>
    </row>
    <row r="5" spans="1:3" s="9" customFormat="1" ht="24" customHeight="1" x14ac:dyDescent="0.25">
      <c r="A5" s="225" t="s">
        <v>11</v>
      </c>
      <c r="B5" s="226" t="s">
        <v>1</v>
      </c>
      <c r="C5" s="225" t="s">
        <v>12</v>
      </c>
    </row>
    <row r="6" spans="1:3" s="9" customFormat="1" ht="24" customHeight="1" x14ac:dyDescent="0.25">
      <c r="A6" s="225"/>
      <c r="B6" s="226"/>
      <c r="C6" s="225"/>
    </row>
    <row r="7" spans="1:3" s="9" customFormat="1" ht="47.25" customHeight="1" x14ac:dyDescent="0.25">
      <c r="A7" s="35" t="s">
        <v>16</v>
      </c>
      <c r="B7" s="179" t="s">
        <v>82</v>
      </c>
      <c r="C7" s="181">
        <v>282</v>
      </c>
    </row>
    <row r="8" spans="1:3" s="9" customFormat="1" ht="47.25" customHeight="1" x14ac:dyDescent="0.25">
      <c r="A8" s="35" t="s">
        <v>17</v>
      </c>
      <c r="B8" s="179" t="s">
        <v>13</v>
      </c>
      <c r="C8" s="181">
        <v>282</v>
      </c>
    </row>
    <row r="9" spans="1:3" s="9" customFormat="1" ht="47.25" customHeight="1" x14ac:dyDescent="0.25">
      <c r="A9" s="35" t="s">
        <v>15</v>
      </c>
      <c r="B9" s="180" t="s">
        <v>14</v>
      </c>
      <c r="C9" s="181">
        <v>0</v>
      </c>
    </row>
    <row r="10" spans="1:3" s="9" customFormat="1" ht="47.25" customHeight="1" x14ac:dyDescent="0.25">
      <c r="A10" s="35" t="s">
        <v>85</v>
      </c>
      <c r="B10" s="179" t="s">
        <v>345</v>
      </c>
      <c r="C10" s="181"/>
    </row>
    <row r="11" spans="1:3" s="9" customFormat="1" ht="47.25" customHeight="1" x14ac:dyDescent="0.25">
      <c r="A11" s="35" t="s">
        <v>19</v>
      </c>
      <c r="B11" s="179" t="s">
        <v>18</v>
      </c>
      <c r="C11" s="181">
        <v>78</v>
      </c>
    </row>
    <row r="12" spans="1:3" s="7" customFormat="1" x14ac:dyDescent="0.25"/>
    <row r="13" spans="1:3" s="7" customFormat="1" ht="18" customHeight="1" x14ac:dyDescent="0.25">
      <c r="A13" s="3" t="s">
        <v>497</v>
      </c>
    </row>
    <row r="14" spans="1:3" s="7" customFormat="1" ht="18" customHeight="1" x14ac:dyDescent="0.25">
      <c r="A14" s="4" t="s">
        <v>513</v>
      </c>
    </row>
  </sheetData>
  <mergeCells count="3">
    <mergeCell ref="A5:A6"/>
    <mergeCell ref="B5:B6"/>
    <mergeCell ref="C5:C6"/>
  </mergeCells>
  <printOptions horizontalCentered="1"/>
  <pageMargins left="0.51181102362204722" right="0.5118110236220472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sheetPr>
  <dimension ref="A1:Z65"/>
  <sheetViews>
    <sheetView showGridLines="0" workbookViewId="0"/>
  </sheetViews>
  <sheetFormatPr defaultRowHeight="15" x14ac:dyDescent="0.25"/>
  <cols>
    <col min="1" max="1" width="8.42578125" style="7" customWidth="1"/>
    <col min="2" max="2" width="9" style="7" customWidth="1"/>
    <col min="3" max="3" width="7.7109375" style="7" customWidth="1"/>
    <col min="4" max="4" width="50.140625" style="7" customWidth="1"/>
    <col min="5" max="5" width="12" style="7" customWidth="1"/>
    <col min="6" max="21" width="5.7109375" style="7" customWidth="1"/>
    <col min="22" max="23" width="5.7109375" style="2" customWidth="1"/>
    <col min="24" max="26" width="5.7109375" style="21" customWidth="1"/>
    <col min="27" max="16384" width="9.140625" style="2"/>
  </cols>
  <sheetData>
    <row r="1" spans="1:26" s="7" customFormat="1" ht="30" customHeight="1" x14ac:dyDescent="0.25">
      <c r="A1" s="5" t="s">
        <v>79</v>
      </c>
      <c r="D1" s="13"/>
      <c r="N1" s="39"/>
      <c r="O1" s="39"/>
      <c r="P1" s="39"/>
      <c r="Q1" s="39"/>
      <c r="R1" s="39"/>
      <c r="S1" s="39"/>
      <c r="T1" s="39"/>
      <c r="U1" s="39"/>
      <c r="V1" s="39"/>
      <c r="W1" s="39"/>
      <c r="X1" s="39"/>
      <c r="Y1" s="39"/>
      <c r="Z1" s="39"/>
    </row>
    <row r="2" spans="1:26" s="7" customFormat="1" ht="37.5" customHeight="1" x14ac:dyDescent="0.25">
      <c r="A2" s="1" t="s">
        <v>418</v>
      </c>
      <c r="N2" s="37"/>
      <c r="O2" s="37"/>
      <c r="P2" s="37"/>
      <c r="Q2" s="37"/>
      <c r="R2" s="37"/>
      <c r="S2" s="37"/>
      <c r="T2" s="37"/>
      <c r="U2" s="37"/>
      <c r="V2" s="37"/>
      <c r="W2" s="37"/>
      <c r="X2" s="37"/>
      <c r="Y2" s="37"/>
      <c r="Z2" s="37"/>
    </row>
    <row r="3" spans="1:26" s="7" customFormat="1" ht="15.75" x14ac:dyDescent="0.25">
      <c r="C3" s="1"/>
      <c r="X3" s="21"/>
      <c r="Y3" s="21"/>
      <c r="Z3" s="21"/>
    </row>
    <row r="4" spans="1:26" s="4" customFormat="1" ht="50.25" customHeight="1" x14ac:dyDescent="0.25">
      <c r="A4" s="213" t="s">
        <v>20</v>
      </c>
      <c r="B4" s="213" t="s">
        <v>118</v>
      </c>
      <c r="C4" s="213" t="s">
        <v>11</v>
      </c>
      <c r="D4" s="213" t="s">
        <v>414</v>
      </c>
      <c r="E4" s="213" t="s">
        <v>415</v>
      </c>
      <c r="F4" s="213" t="s">
        <v>402</v>
      </c>
      <c r="G4" s="214"/>
      <c r="H4" s="214"/>
      <c r="I4" s="193" t="s">
        <v>44</v>
      </c>
      <c r="J4" s="193"/>
      <c r="K4" s="193"/>
      <c r="L4" s="213" t="s">
        <v>403</v>
      </c>
      <c r="M4" s="214"/>
      <c r="N4" s="214"/>
      <c r="O4" s="193" t="s">
        <v>502</v>
      </c>
      <c r="P4" s="193"/>
      <c r="Q4" s="193"/>
      <c r="R4" s="191" t="s">
        <v>404</v>
      </c>
      <c r="S4" s="191"/>
      <c r="T4" s="191"/>
      <c r="U4" s="213" t="s">
        <v>405</v>
      </c>
      <c r="V4" s="213"/>
      <c r="W4" s="213"/>
      <c r="X4" s="213" t="s">
        <v>406</v>
      </c>
      <c r="Y4" s="213"/>
      <c r="Z4" s="213"/>
    </row>
    <row r="5" spans="1:26" s="4" customFormat="1" ht="17.25" customHeight="1" x14ac:dyDescent="0.25">
      <c r="A5" s="213"/>
      <c r="B5" s="213"/>
      <c r="C5" s="213"/>
      <c r="D5" s="214"/>
      <c r="E5" s="213"/>
      <c r="F5" s="80" t="s">
        <v>8</v>
      </c>
      <c r="G5" s="80" t="s">
        <v>6</v>
      </c>
      <c r="H5" s="80" t="s">
        <v>7</v>
      </c>
      <c r="I5" s="102" t="s">
        <v>8</v>
      </c>
      <c r="J5" s="102" t="s">
        <v>6</v>
      </c>
      <c r="K5" s="102" t="s">
        <v>7</v>
      </c>
      <c r="L5" s="80" t="s">
        <v>8</v>
      </c>
      <c r="M5" s="80" t="s">
        <v>6</v>
      </c>
      <c r="N5" s="80" t="s">
        <v>7</v>
      </c>
      <c r="O5" s="102" t="s">
        <v>8</v>
      </c>
      <c r="P5" s="102" t="s">
        <v>6</v>
      </c>
      <c r="Q5" s="102" t="s">
        <v>7</v>
      </c>
      <c r="R5" s="110" t="s">
        <v>8</v>
      </c>
      <c r="S5" s="110" t="s">
        <v>6</v>
      </c>
      <c r="T5" s="110" t="s">
        <v>7</v>
      </c>
      <c r="U5" s="80" t="s">
        <v>8</v>
      </c>
      <c r="V5" s="80" t="s">
        <v>6</v>
      </c>
      <c r="W5" s="80" t="s">
        <v>7</v>
      </c>
      <c r="X5" s="80" t="s">
        <v>8</v>
      </c>
      <c r="Y5" s="80" t="s">
        <v>6</v>
      </c>
      <c r="Z5" s="80" t="s">
        <v>7</v>
      </c>
    </row>
    <row r="6" spans="1:26" s="4" customFormat="1" ht="31.5" customHeight="1" x14ac:dyDescent="0.25">
      <c r="A6" s="186">
        <v>6</v>
      </c>
      <c r="B6" s="186" t="s">
        <v>239</v>
      </c>
      <c r="C6" s="186" t="s">
        <v>16</v>
      </c>
      <c r="D6" s="109" t="s">
        <v>114</v>
      </c>
      <c r="E6" s="184" t="s">
        <v>124</v>
      </c>
      <c r="F6" s="185"/>
      <c r="G6" s="185"/>
      <c r="H6" s="185"/>
      <c r="I6" s="185">
        <f>J6+K6</f>
        <v>3</v>
      </c>
      <c r="J6" s="185">
        <f>S6+V6+Y6+P6</f>
        <v>0</v>
      </c>
      <c r="K6" s="185">
        <f>T6+W6+Z6+N6</f>
        <v>3</v>
      </c>
      <c r="L6" s="185"/>
      <c r="M6" s="185"/>
      <c r="N6" s="185"/>
      <c r="O6" s="185">
        <f>P6+Q6</f>
        <v>0</v>
      </c>
      <c r="P6" s="185">
        <v>0</v>
      </c>
      <c r="Q6" s="185">
        <v>0</v>
      </c>
      <c r="R6" s="185">
        <v>3</v>
      </c>
      <c r="S6" s="185">
        <v>0</v>
      </c>
      <c r="T6" s="185">
        <v>3</v>
      </c>
      <c r="U6" s="185">
        <f>V6+W6</f>
        <v>0</v>
      </c>
      <c r="V6" s="185">
        <v>0</v>
      </c>
      <c r="W6" s="185">
        <v>0</v>
      </c>
      <c r="X6" s="185">
        <f>Y6+Z6</f>
        <v>0</v>
      </c>
      <c r="Y6" s="185">
        <v>0</v>
      </c>
      <c r="Z6" s="185">
        <v>0</v>
      </c>
    </row>
    <row r="7" spans="1:26" s="4" customFormat="1" ht="31.5" customHeight="1" x14ac:dyDescent="0.25">
      <c r="A7" s="186">
        <v>7</v>
      </c>
      <c r="B7" s="186" t="s">
        <v>245</v>
      </c>
      <c r="C7" s="186" t="s">
        <v>16</v>
      </c>
      <c r="D7" s="109" t="s">
        <v>114</v>
      </c>
      <c r="E7" s="184" t="s">
        <v>124</v>
      </c>
      <c r="F7" s="185"/>
      <c r="G7" s="185"/>
      <c r="H7" s="185"/>
      <c r="I7" s="185">
        <f>J7+K7</f>
        <v>15809</v>
      </c>
      <c r="J7" s="185">
        <f>S7+V7+Y7+P7</f>
        <v>6203</v>
      </c>
      <c r="K7" s="185">
        <f>T7+W7+Z7+N7</f>
        <v>9606</v>
      </c>
      <c r="L7" s="185"/>
      <c r="M7" s="185"/>
      <c r="N7" s="185"/>
      <c r="O7" s="185">
        <f>P7+Q7</f>
        <v>0</v>
      </c>
      <c r="P7" s="185">
        <v>0</v>
      </c>
      <c r="Q7" s="185">
        <v>0</v>
      </c>
      <c r="R7" s="185">
        <f>S7+T7</f>
        <v>234</v>
      </c>
      <c r="S7" s="185">
        <v>87</v>
      </c>
      <c r="T7" s="185">
        <v>147</v>
      </c>
      <c r="U7" s="185">
        <f>V7+W7</f>
        <v>7373</v>
      </c>
      <c r="V7" s="185">
        <v>2991</v>
      </c>
      <c r="W7" s="185">
        <v>4382</v>
      </c>
      <c r="X7" s="185">
        <f>Y7+Z7</f>
        <v>8202</v>
      </c>
      <c r="Y7" s="185">
        <v>3125</v>
      </c>
      <c r="Z7" s="185">
        <v>5077</v>
      </c>
    </row>
    <row r="8" spans="1:26" s="4" customFormat="1" ht="31.5" customHeight="1" x14ac:dyDescent="0.25">
      <c r="A8" s="186">
        <v>8</v>
      </c>
      <c r="B8" s="186" t="s">
        <v>254</v>
      </c>
      <c r="C8" s="186" t="s">
        <v>16</v>
      </c>
      <c r="D8" s="109" t="s">
        <v>114</v>
      </c>
      <c r="E8" s="184" t="s">
        <v>124</v>
      </c>
      <c r="F8" s="185"/>
      <c r="G8" s="185"/>
      <c r="H8" s="185"/>
      <c r="I8" s="185">
        <f>J8+K8</f>
        <v>19</v>
      </c>
      <c r="J8" s="185">
        <f>S8+V8+Y8+P8</f>
        <v>10</v>
      </c>
      <c r="K8" s="185">
        <f>T8+W8+Z8+N8</f>
        <v>9</v>
      </c>
      <c r="L8" s="185"/>
      <c r="M8" s="185"/>
      <c r="N8" s="185"/>
      <c r="O8" s="185">
        <f>P8+Q8</f>
        <v>0</v>
      </c>
      <c r="P8" s="185">
        <v>0</v>
      </c>
      <c r="Q8" s="185">
        <v>0</v>
      </c>
      <c r="R8" s="185">
        <v>1</v>
      </c>
      <c r="S8" s="185">
        <v>1</v>
      </c>
      <c r="T8" s="185">
        <v>0</v>
      </c>
      <c r="U8" s="185">
        <f>V8+W8</f>
        <v>18</v>
      </c>
      <c r="V8" s="185">
        <v>9</v>
      </c>
      <c r="W8" s="185">
        <v>9</v>
      </c>
      <c r="X8" s="185">
        <f>Y8+Z8</f>
        <v>0</v>
      </c>
      <c r="Y8" s="185">
        <v>0</v>
      </c>
      <c r="Z8" s="185">
        <v>0</v>
      </c>
    </row>
    <row r="9" spans="1:26" s="4" customFormat="1" ht="31.5" customHeight="1" x14ac:dyDescent="0.25">
      <c r="A9" s="186">
        <v>6</v>
      </c>
      <c r="B9" s="186" t="s">
        <v>528</v>
      </c>
      <c r="C9" s="186" t="s">
        <v>17</v>
      </c>
      <c r="D9" s="109" t="s">
        <v>55</v>
      </c>
      <c r="E9" s="184" t="s">
        <v>124</v>
      </c>
      <c r="F9" s="185"/>
      <c r="G9" s="185"/>
      <c r="H9" s="185"/>
      <c r="I9" s="185">
        <f t="shared" ref="I9:I60" si="0">J9+K9</f>
        <v>1</v>
      </c>
      <c r="J9" s="185">
        <f t="shared" ref="J9:J60" si="1">S9+V9+Y9+P9</f>
        <v>0</v>
      </c>
      <c r="K9" s="185">
        <f t="shared" ref="K9:K14" si="2">T9+W9+Z9+N9</f>
        <v>1</v>
      </c>
      <c r="L9" s="185"/>
      <c r="M9" s="185"/>
      <c r="N9" s="185"/>
      <c r="O9" s="185">
        <f t="shared" ref="O9:O60" si="3">P9+Q9</f>
        <v>0</v>
      </c>
      <c r="P9" s="185">
        <v>0</v>
      </c>
      <c r="Q9" s="185">
        <v>0</v>
      </c>
      <c r="R9" s="185">
        <f t="shared" ref="R9:R60" si="4">S9+T9</f>
        <v>1</v>
      </c>
      <c r="S9" s="185">
        <v>0</v>
      </c>
      <c r="T9" s="185">
        <v>1</v>
      </c>
      <c r="U9" s="185">
        <f t="shared" ref="U9:U60" si="5">V9+W9</f>
        <v>0</v>
      </c>
      <c r="V9" s="185">
        <v>0</v>
      </c>
      <c r="W9" s="185">
        <v>0</v>
      </c>
      <c r="X9" s="185">
        <f t="shared" ref="X9:X60" si="6">Y9+Z9</f>
        <v>0</v>
      </c>
      <c r="Y9" s="185">
        <v>0</v>
      </c>
      <c r="Z9" s="185">
        <v>0</v>
      </c>
    </row>
    <row r="10" spans="1:26" s="4" customFormat="1" ht="31.5" customHeight="1" x14ac:dyDescent="0.25">
      <c r="A10" s="186">
        <v>7</v>
      </c>
      <c r="B10" s="186" t="s">
        <v>245</v>
      </c>
      <c r="C10" s="186" t="s">
        <v>17</v>
      </c>
      <c r="D10" s="109" t="s">
        <v>55</v>
      </c>
      <c r="E10" s="184" t="s">
        <v>124</v>
      </c>
      <c r="F10" s="185"/>
      <c r="G10" s="185"/>
      <c r="H10" s="185"/>
      <c r="I10" s="185">
        <f t="shared" si="0"/>
        <v>3735</v>
      </c>
      <c r="J10" s="185">
        <f t="shared" si="1"/>
        <v>1857</v>
      </c>
      <c r="K10" s="185">
        <f t="shared" si="2"/>
        <v>1878</v>
      </c>
      <c r="L10" s="185"/>
      <c r="M10" s="185"/>
      <c r="N10" s="185"/>
      <c r="O10" s="185">
        <f t="shared" si="3"/>
        <v>0</v>
      </c>
      <c r="P10" s="185">
        <v>0</v>
      </c>
      <c r="Q10" s="185">
        <v>0</v>
      </c>
      <c r="R10" s="185">
        <f t="shared" si="4"/>
        <v>36</v>
      </c>
      <c r="S10" s="185">
        <v>19</v>
      </c>
      <c r="T10" s="185">
        <v>17</v>
      </c>
      <c r="U10" s="185">
        <f t="shared" si="5"/>
        <v>1476</v>
      </c>
      <c r="V10" s="185">
        <v>781</v>
      </c>
      <c r="W10" s="185">
        <v>695</v>
      </c>
      <c r="X10" s="185">
        <f t="shared" si="6"/>
        <v>2223</v>
      </c>
      <c r="Y10" s="185">
        <v>1057</v>
      </c>
      <c r="Z10" s="185">
        <v>1166</v>
      </c>
    </row>
    <row r="11" spans="1:26" s="4" customFormat="1" ht="31.5" customHeight="1" x14ac:dyDescent="0.25">
      <c r="A11" s="186">
        <v>8</v>
      </c>
      <c r="B11" s="186" t="s">
        <v>254</v>
      </c>
      <c r="C11" s="186" t="s">
        <v>17</v>
      </c>
      <c r="D11" s="109" t="s">
        <v>55</v>
      </c>
      <c r="E11" s="184" t="s">
        <v>124</v>
      </c>
      <c r="F11" s="185"/>
      <c r="G11" s="185"/>
      <c r="H11" s="185"/>
      <c r="I11" s="185">
        <f t="shared" si="0"/>
        <v>4</v>
      </c>
      <c r="J11" s="185">
        <f t="shared" si="1"/>
        <v>2</v>
      </c>
      <c r="K11" s="185">
        <f t="shared" si="2"/>
        <v>2</v>
      </c>
      <c r="L11" s="185"/>
      <c r="M11" s="185"/>
      <c r="N11" s="185"/>
      <c r="O11" s="185">
        <f t="shared" si="3"/>
        <v>0</v>
      </c>
      <c r="P11" s="185">
        <v>0</v>
      </c>
      <c r="Q11" s="185">
        <v>0</v>
      </c>
      <c r="R11" s="185">
        <f t="shared" si="4"/>
        <v>0</v>
      </c>
      <c r="S11" s="185">
        <v>0</v>
      </c>
      <c r="T11" s="185">
        <v>0</v>
      </c>
      <c r="U11" s="185">
        <f t="shared" si="5"/>
        <v>4</v>
      </c>
      <c r="V11" s="185">
        <v>2</v>
      </c>
      <c r="W11" s="185">
        <v>2</v>
      </c>
      <c r="X11" s="185">
        <f t="shared" si="6"/>
        <v>0</v>
      </c>
      <c r="Y11" s="185">
        <v>0</v>
      </c>
      <c r="Z11" s="185">
        <v>0</v>
      </c>
    </row>
    <row r="12" spans="1:26" s="4" customFormat="1" ht="31.5" customHeight="1" x14ac:dyDescent="0.25">
      <c r="A12" s="186">
        <v>6</v>
      </c>
      <c r="B12" s="186" t="s">
        <v>239</v>
      </c>
      <c r="C12" s="186" t="s">
        <v>15</v>
      </c>
      <c r="D12" s="109" t="s">
        <v>56</v>
      </c>
      <c r="E12" s="184" t="s">
        <v>124</v>
      </c>
      <c r="F12" s="185"/>
      <c r="G12" s="185"/>
      <c r="H12" s="185"/>
      <c r="I12" s="185">
        <f t="shared" si="0"/>
        <v>1</v>
      </c>
      <c r="J12" s="185">
        <f t="shared" si="1"/>
        <v>0</v>
      </c>
      <c r="K12" s="185">
        <f t="shared" si="2"/>
        <v>1</v>
      </c>
      <c r="L12" s="185"/>
      <c r="M12" s="185"/>
      <c r="N12" s="185"/>
      <c r="O12" s="185">
        <f t="shared" si="3"/>
        <v>0</v>
      </c>
      <c r="P12" s="185">
        <v>0</v>
      </c>
      <c r="Q12" s="185">
        <v>0</v>
      </c>
      <c r="R12" s="185">
        <f t="shared" si="4"/>
        <v>1</v>
      </c>
      <c r="S12" s="185">
        <v>0</v>
      </c>
      <c r="T12" s="185">
        <v>1</v>
      </c>
      <c r="U12" s="185">
        <f t="shared" si="5"/>
        <v>0</v>
      </c>
      <c r="V12" s="185">
        <v>0</v>
      </c>
      <c r="W12" s="185">
        <v>0</v>
      </c>
      <c r="X12" s="185">
        <f t="shared" si="6"/>
        <v>0</v>
      </c>
      <c r="Y12" s="185">
        <v>0</v>
      </c>
      <c r="Z12" s="185">
        <v>0</v>
      </c>
    </row>
    <row r="13" spans="1:26" s="4" customFormat="1" ht="31.5" customHeight="1" x14ac:dyDescent="0.25">
      <c r="A13" s="186">
        <v>8</v>
      </c>
      <c r="B13" s="186" t="s">
        <v>254</v>
      </c>
      <c r="C13" s="186" t="s">
        <v>15</v>
      </c>
      <c r="D13" s="109" t="s">
        <v>56</v>
      </c>
      <c r="E13" s="184" t="s">
        <v>124</v>
      </c>
      <c r="F13" s="185"/>
      <c r="G13" s="185"/>
      <c r="H13" s="185"/>
      <c r="I13" s="185">
        <f t="shared" si="0"/>
        <v>407</v>
      </c>
      <c r="J13" s="185">
        <f t="shared" si="1"/>
        <v>166</v>
      </c>
      <c r="K13" s="185">
        <f t="shared" si="2"/>
        <v>241</v>
      </c>
      <c r="L13" s="185"/>
      <c r="M13" s="185"/>
      <c r="N13" s="185"/>
      <c r="O13" s="185">
        <f t="shared" si="3"/>
        <v>0</v>
      </c>
      <c r="P13" s="185">
        <v>0</v>
      </c>
      <c r="Q13" s="185">
        <v>0</v>
      </c>
      <c r="R13" s="185">
        <f t="shared" si="4"/>
        <v>1</v>
      </c>
      <c r="S13" s="185">
        <v>1</v>
      </c>
      <c r="T13" s="185">
        <v>0</v>
      </c>
      <c r="U13" s="185">
        <f t="shared" si="5"/>
        <v>196</v>
      </c>
      <c r="V13" s="185">
        <v>108</v>
      </c>
      <c r="W13" s="185">
        <v>88</v>
      </c>
      <c r="X13" s="185">
        <f t="shared" si="6"/>
        <v>210</v>
      </c>
      <c r="Y13" s="185">
        <v>57</v>
      </c>
      <c r="Z13" s="185">
        <v>153</v>
      </c>
    </row>
    <row r="14" spans="1:26" s="4" customFormat="1" ht="31.5" customHeight="1" x14ac:dyDescent="0.25">
      <c r="A14" s="186">
        <v>6</v>
      </c>
      <c r="B14" s="186" t="s">
        <v>239</v>
      </c>
      <c r="C14" s="186" t="s">
        <v>86</v>
      </c>
      <c r="D14" s="109" t="s">
        <v>57</v>
      </c>
      <c r="E14" s="184" t="s">
        <v>124</v>
      </c>
      <c r="F14" s="185"/>
      <c r="G14" s="185"/>
      <c r="H14" s="185"/>
      <c r="I14" s="185">
        <f t="shared" si="0"/>
        <v>1</v>
      </c>
      <c r="J14" s="185">
        <f t="shared" si="1"/>
        <v>0</v>
      </c>
      <c r="K14" s="185">
        <f t="shared" si="2"/>
        <v>1</v>
      </c>
      <c r="L14" s="185"/>
      <c r="M14" s="185"/>
      <c r="N14" s="185"/>
      <c r="O14" s="185">
        <f t="shared" si="3"/>
        <v>0</v>
      </c>
      <c r="P14" s="185">
        <v>0</v>
      </c>
      <c r="Q14" s="185">
        <v>0</v>
      </c>
      <c r="R14" s="185">
        <f t="shared" si="4"/>
        <v>1</v>
      </c>
      <c r="S14" s="185">
        <v>0</v>
      </c>
      <c r="T14" s="185">
        <v>1</v>
      </c>
      <c r="U14" s="185">
        <f t="shared" si="5"/>
        <v>0</v>
      </c>
      <c r="V14" s="185">
        <v>0</v>
      </c>
      <c r="W14" s="185">
        <v>0</v>
      </c>
      <c r="X14" s="185">
        <f t="shared" si="6"/>
        <v>0</v>
      </c>
      <c r="Y14" s="185">
        <v>0</v>
      </c>
      <c r="Z14" s="185">
        <v>0</v>
      </c>
    </row>
    <row r="15" spans="1:26" s="4" customFormat="1" ht="31.5" customHeight="1" x14ac:dyDescent="0.25">
      <c r="A15" s="186">
        <v>8</v>
      </c>
      <c r="B15" s="186" t="s">
        <v>254</v>
      </c>
      <c r="C15" s="186" t="s">
        <v>86</v>
      </c>
      <c r="D15" s="109" t="s">
        <v>57</v>
      </c>
      <c r="E15" s="184" t="s">
        <v>124</v>
      </c>
      <c r="F15" s="185"/>
      <c r="G15" s="185"/>
      <c r="H15" s="185"/>
      <c r="I15" s="185">
        <f t="shared" si="0"/>
        <v>196</v>
      </c>
      <c r="J15" s="185">
        <f t="shared" si="1"/>
        <v>108</v>
      </c>
      <c r="K15" s="185">
        <f>T15+W15+Z15+N15+Q15</f>
        <v>88</v>
      </c>
      <c r="L15" s="185"/>
      <c r="M15" s="185"/>
      <c r="N15" s="185"/>
      <c r="O15" s="185">
        <f t="shared" si="3"/>
        <v>0</v>
      </c>
      <c r="P15" s="185">
        <v>0</v>
      </c>
      <c r="Q15" s="185">
        <v>0</v>
      </c>
      <c r="R15" s="185">
        <f t="shared" si="4"/>
        <v>0</v>
      </c>
      <c r="S15" s="185">
        <v>0</v>
      </c>
      <c r="T15" s="185">
        <v>0</v>
      </c>
      <c r="U15" s="185">
        <f t="shared" si="5"/>
        <v>196</v>
      </c>
      <c r="V15" s="185">
        <v>108</v>
      </c>
      <c r="W15" s="185">
        <v>88</v>
      </c>
      <c r="X15" s="185">
        <f t="shared" si="6"/>
        <v>0</v>
      </c>
      <c r="Y15" s="185">
        <v>0</v>
      </c>
      <c r="Z15" s="185">
        <v>0</v>
      </c>
    </row>
    <row r="16" spans="1:26" s="4" customFormat="1" ht="31.5" customHeight="1" x14ac:dyDescent="0.25">
      <c r="A16" s="186">
        <v>6</v>
      </c>
      <c r="B16" s="186" t="s">
        <v>528</v>
      </c>
      <c r="C16" s="186" t="s">
        <v>19</v>
      </c>
      <c r="D16" s="109" t="s">
        <v>58</v>
      </c>
      <c r="E16" s="184" t="s">
        <v>124</v>
      </c>
      <c r="F16" s="185"/>
      <c r="G16" s="185"/>
      <c r="H16" s="185"/>
      <c r="I16" s="185">
        <f>J16+K16</f>
        <v>112</v>
      </c>
      <c r="J16" s="185">
        <f>S16+V16+Y16+P16</f>
        <v>47</v>
      </c>
      <c r="K16" s="185">
        <f>T16+W16+Z16+N16+Q16</f>
        <v>65</v>
      </c>
      <c r="L16" s="185"/>
      <c r="M16" s="185"/>
      <c r="N16" s="185"/>
      <c r="O16" s="185">
        <f t="shared" si="3"/>
        <v>17</v>
      </c>
      <c r="P16" s="185">
        <v>9</v>
      </c>
      <c r="Q16" s="185">
        <v>8</v>
      </c>
      <c r="R16" s="185">
        <f t="shared" si="4"/>
        <v>95</v>
      </c>
      <c r="S16" s="185">
        <v>38</v>
      </c>
      <c r="T16" s="185">
        <v>57</v>
      </c>
      <c r="U16" s="185">
        <f t="shared" si="5"/>
        <v>0</v>
      </c>
      <c r="V16" s="185">
        <v>0</v>
      </c>
      <c r="W16" s="185">
        <v>0</v>
      </c>
      <c r="X16" s="185">
        <f t="shared" si="6"/>
        <v>0</v>
      </c>
      <c r="Y16" s="185">
        <v>0</v>
      </c>
      <c r="Z16" s="185">
        <v>0</v>
      </c>
    </row>
    <row r="17" spans="1:26" s="4" customFormat="1" ht="31.5" customHeight="1" x14ac:dyDescent="0.25">
      <c r="A17" s="186">
        <v>6</v>
      </c>
      <c r="B17" s="186" t="s">
        <v>529</v>
      </c>
      <c r="C17" s="186" t="s">
        <v>19</v>
      </c>
      <c r="D17" s="109" t="s">
        <v>58</v>
      </c>
      <c r="E17" s="184" t="s">
        <v>124</v>
      </c>
      <c r="F17" s="185"/>
      <c r="G17" s="185"/>
      <c r="H17" s="185"/>
      <c r="I17" s="185">
        <f>J17+K17</f>
        <v>733</v>
      </c>
      <c r="J17" s="185">
        <f>S17+V17+Y17+P17</f>
        <v>485</v>
      </c>
      <c r="K17" s="185">
        <f>T17+W17+Z17+N17+Q17</f>
        <v>248</v>
      </c>
      <c r="L17" s="185"/>
      <c r="M17" s="185"/>
      <c r="N17" s="185"/>
      <c r="O17" s="185">
        <f t="shared" si="3"/>
        <v>250</v>
      </c>
      <c r="P17" s="185">
        <v>174</v>
      </c>
      <c r="Q17" s="185">
        <v>76</v>
      </c>
      <c r="R17" s="185">
        <f t="shared" si="4"/>
        <v>483</v>
      </c>
      <c r="S17" s="185">
        <v>311</v>
      </c>
      <c r="T17" s="185">
        <v>172</v>
      </c>
      <c r="U17" s="185">
        <f t="shared" si="5"/>
        <v>0</v>
      </c>
      <c r="V17" s="185">
        <v>0</v>
      </c>
      <c r="W17" s="185">
        <v>0</v>
      </c>
      <c r="X17" s="185">
        <f t="shared" si="6"/>
        <v>0</v>
      </c>
      <c r="Y17" s="185">
        <v>0</v>
      </c>
      <c r="Z17" s="185">
        <v>0</v>
      </c>
    </row>
    <row r="18" spans="1:26" s="4" customFormat="1" ht="31.5" customHeight="1" x14ac:dyDescent="0.25">
      <c r="A18" s="186">
        <v>8</v>
      </c>
      <c r="B18" s="188" t="s">
        <v>254</v>
      </c>
      <c r="C18" s="186" t="s">
        <v>19</v>
      </c>
      <c r="D18" s="109" t="s">
        <v>58</v>
      </c>
      <c r="E18" s="184" t="s">
        <v>124</v>
      </c>
      <c r="F18" s="185"/>
      <c r="G18" s="185"/>
      <c r="H18" s="185"/>
      <c r="I18" s="185">
        <f>J18+K18</f>
        <v>29</v>
      </c>
      <c r="J18" s="185">
        <f>S18+V18+Y18+P18</f>
        <v>21</v>
      </c>
      <c r="K18" s="185">
        <f t="shared" ref="K18:K60" si="7">T18+W18+Z18+N18+Q18</f>
        <v>8</v>
      </c>
      <c r="L18" s="185"/>
      <c r="M18" s="185"/>
      <c r="N18" s="185"/>
      <c r="O18" s="185">
        <f t="shared" si="3"/>
        <v>0</v>
      </c>
      <c r="P18" s="185">
        <v>0</v>
      </c>
      <c r="Q18" s="185">
        <v>0</v>
      </c>
      <c r="R18" s="185">
        <f t="shared" si="4"/>
        <v>1</v>
      </c>
      <c r="S18" s="185">
        <v>1</v>
      </c>
      <c r="T18" s="185">
        <v>0</v>
      </c>
      <c r="U18" s="185">
        <f t="shared" si="5"/>
        <v>28</v>
      </c>
      <c r="V18" s="185">
        <v>20</v>
      </c>
      <c r="W18" s="185">
        <v>8</v>
      </c>
      <c r="X18" s="185">
        <f t="shared" si="6"/>
        <v>0</v>
      </c>
      <c r="Y18" s="185">
        <v>0</v>
      </c>
      <c r="Z18" s="185">
        <v>0</v>
      </c>
    </row>
    <row r="19" spans="1:26" s="4" customFormat="1" ht="31.5" customHeight="1" x14ac:dyDescent="0.25">
      <c r="A19" s="186">
        <v>6</v>
      </c>
      <c r="B19" s="186" t="s">
        <v>528</v>
      </c>
      <c r="C19" s="186" t="s">
        <v>87</v>
      </c>
      <c r="D19" s="109" t="s">
        <v>116</v>
      </c>
      <c r="E19" s="184" t="s">
        <v>124</v>
      </c>
      <c r="F19" s="185"/>
      <c r="G19" s="185"/>
      <c r="H19" s="185"/>
      <c r="I19" s="185">
        <f t="shared" ref="I19" si="8">J19+K19</f>
        <v>11</v>
      </c>
      <c r="J19" s="185">
        <f t="shared" ref="J19" si="9">S19+V19+Y19+P19</f>
        <v>3</v>
      </c>
      <c r="K19" s="185">
        <f t="shared" si="7"/>
        <v>8</v>
      </c>
      <c r="L19" s="185"/>
      <c r="M19" s="185"/>
      <c r="N19" s="185"/>
      <c r="O19" s="185">
        <f t="shared" si="3"/>
        <v>3</v>
      </c>
      <c r="P19" s="185">
        <v>1</v>
      </c>
      <c r="Q19" s="185">
        <v>2</v>
      </c>
      <c r="R19" s="185">
        <f t="shared" si="4"/>
        <v>8</v>
      </c>
      <c r="S19" s="185">
        <v>2</v>
      </c>
      <c r="T19" s="185">
        <v>6</v>
      </c>
      <c r="U19" s="185">
        <f t="shared" si="5"/>
        <v>0</v>
      </c>
      <c r="V19" s="185">
        <v>0</v>
      </c>
      <c r="W19" s="185">
        <v>0</v>
      </c>
      <c r="X19" s="185">
        <f t="shared" si="6"/>
        <v>0</v>
      </c>
      <c r="Y19" s="185">
        <v>0</v>
      </c>
      <c r="Z19" s="185">
        <v>0</v>
      </c>
    </row>
    <row r="20" spans="1:26" s="4" customFormat="1" ht="31.5" customHeight="1" x14ac:dyDescent="0.25">
      <c r="A20" s="186">
        <v>6</v>
      </c>
      <c r="B20" s="186" t="s">
        <v>529</v>
      </c>
      <c r="C20" s="186" t="s">
        <v>87</v>
      </c>
      <c r="D20" s="109" t="s">
        <v>116</v>
      </c>
      <c r="E20" s="184" t="s">
        <v>124</v>
      </c>
      <c r="F20" s="185"/>
      <c r="G20" s="185"/>
      <c r="H20" s="185"/>
      <c r="I20" s="185">
        <f t="shared" si="0"/>
        <v>75</v>
      </c>
      <c r="J20" s="185">
        <f t="shared" si="1"/>
        <v>60</v>
      </c>
      <c r="K20" s="185">
        <f t="shared" si="7"/>
        <v>15</v>
      </c>
      <c r="L20" s="185"/>
      <c r="M20" s="185"/>
      <c r="N20" s="185"/>
      <c r="O20" s="185">
        <f t="shared" si="3"/>
        <v>28</v>
      </c>
      <c r="P20" s="185">
        <v>24</v>
      </c>
      <c r="Q20" s="185">
        <v>4</v>
      </c>
      <c r="R20" s="185">
        <f t="shared" si="4"/>
        <v>47</v>
      </c>
      <c r="S20" s="185">
        <v>36</v>
      </c>
      <c r="T20" s="185">
        <v>11</v>
      </c>
      <c r="U20" s="185">
        <f t="shared" si="5"/>
        <v>0</v>
      </c>
      <c r="V20" s="185">
        <v>0</v>
      </c>
      <c r="W20" s="185">
        <v>0</v>
      </c>
      <c r="X20" s="185">
        <f t="shared" si="6"/>
        <v>0</v>
      </c>
      <c r="Y20" s="185">
        <v>0</v>
      </c>
      <c r="Z20" s="185">
        <v>0</v>
      </c>
    </row>
    <row r="21" spans="1:26" s="4" customFormat="1" ht="31.5" customHeight="1" x14ac:dyDescent="0.25">
      <c r="A21" s="186">
        <v>7</v>
      </c>
      <c r="B21" s="186" t="s">
        <v>245</v>
      </c>
      <c r="C21" s="186" t="s">
        <v>87</v>
      </c>
      <c r="D21" s="109" t="s">
        <v>116</v>
      </c>
      <c r="E21" s="184" t="s">
        <v>124</v>
      </c>
      <c r="F21" s="185"/>
      <c r="G21" s="185"/>
      <c r="H21" s="185"/>
      <c r="I21" s="185">
        <f t="shared" si="0"/>
        <v>777</v>
      </c>
      <c r="J21" s="185">
        <f t="shared" si="1"/>
        <v>236</v>
      </c>
      <c r="K21" s="185">
        <f t="shared" si="7"/>
        <v>541</v>
      </c>
      <c r="L21" s="185"/>
      <c r="M21" s="185"/>
      <c r="N21" s="185"/>
      <c r="O21" s="185">
        <f t="shared" si="3"/>
        <v>0</v>
      </c>
      <c r="P21" s="185">
        <v>0</v>
      </c>
      <c r="Q21" s="185">
        <v>0</v>
      </c>
      <c r="R21" s="185">
        <f t="shared" si="4"/>
        <v>9</v>
      </c>
      <c r="S21" s="185">
        <v>2</v>
      </c>
      <c r="T21" s="185">
        <v>7</v>
      </c>
      <c r="U21" s="185">
        <f t="shared" si="5"/>
        <v>443</v>
      </c>
      <c r="V21" s="185">
        <v>143</v>
      </c>
      <c r="W21" s="185">
        <v>300</v>
      </c>
      <c r="X21" s="185">
        <f t="shared" si="6"/>
        <v>325</v>
      </c>
      <c r="Y21" s="185">
        <v>91</v>
      </c>
      <c r="Z21" s="185">
        <v>234</v>
      </c>
    </row>
    <row r="22" spans="1:26" s="4" customFormat="1" ht="31.5" customHeight="1" x14ac:dyDescent="0.25">
      <c r="A22" s="186">
        <v>8</v>
      </c>
      <c r="B22" s="186" t="s">
        <v>254</v>
      </c>
      <c r="C22" s="186" t="s">
        <v>87</v>
      </c>
      <c r="D22" s="109" t="s">
        <v>116</v>
      </c>
      <c r="E22" s="184" t="s">
        <v>124</v>
      </c>
      <c r="F22" s="185"/>
      <c r="G22" s="185"/>
      <c r="H22" s="185"/>
      <c r="I22" s="185">
        <f t="shared" si="0"/>
        <v>409</v>
      </c>
      <c r="J22" s="185">
        <f t="shared" si="1"/>
        <v>160</v>
      </c>
      <c r="K22" s="185">
        <f t="shared" si="7"/>
        <v>249</v>
      </c>
      <c r="L22" s="185"/>
      <c r="M22" s="185"/>
      <c r="N22" s="185"/>
      <c r="O22" s="185">
        <f t="shared" si="3"/>
        <v>0</v>
      </c>
      <c r="P22" s="185">
        <v>0</v>
      </c>
      <c r="Q22" s="185">
        <v>0</v>
      </c>
      <c r="R22" s="185">
        <f t="shared" si="4"/>
        <v>2</v>
      </c>
      <c r="S22" s="185">
        <v>2</v>
      </c>
      <c r="T22" s="185">
        <v>0</v>
      </c>
      <c r="U22" s="185">
        <f t="shared" si="5"/>
        <v>197</v>
      </c>
      <c r="V22" s="185">
        <v>101</v>
      </c>
      <c r="W22" s="185">
        <v>96</v>
      </c>
      <c r="X22" s="185">
        <f t="shared" si="6"/>
        <v>210</v>
      </c>
      <c r="Y22" s="185">
        <v>57</v>
      </c>
      <c r="Z22" s="185">
        <v>153</v>
      </c>
    </row>
    <row r="23" spans="1:26" s="4" customFormat="1" ht="31.5" customHeight="1" x14ac:dyDescent="0.25">
      <c r="A23" s="186">
        <v>6</v>
      </c>
      <c r="B23" s="186" t="s">
        <v>528</v>
      </c>
      <c r="C23" s="186" t="s">
        <v>88</v>
      </c>
      <c r="D23" s="109" t="s">
        <v>117</v>
      </c>
      <c r="E23" s="184" t="s">
        <v>124</v>
      </c>
      <c r="F23" s="185"/>
      <c r="G23" s="185"/>
      <c r="H23" s="185"/>
      <c r="I23" s="185">
        <f t="shared" si="0"/>
        <v>2</v>
      </c>
      <c r="J23" s="185">
        <f t="shared" si="1"/>
        <v>0</v>
      </c>
      <c r="K23" s="185">
        <f t="shared" si="7"/>
        <v>2</v>
      </c>
      <c r="L23" s="185"/>
      <c r="M23" s="185"/>
      <c r="N23" s="185"/>
      <c r="O23" s="185">
        <f t="shared" si="3"/>
        <v>0</v>
      </c>
      <c r="P23" s="185">
        <v>0</v>
      </c>
      <c r="Q23" s="185">
        <v>0</v>
      </c>
      <c r="R23" s="185">
        <f t="shared" si="4"/>
        <v>2</v>
      </c>
      <c r="S23" s="185">
        <v>0</v>
      </c>
      <c r="T23" s="185">
        <v>2</v>
      </c>
      <c r="U23" s="185">
        <f t="shared" si="5"/>
        <v>0</v>
      </c>
      <c r="V23" s="185">
        <v>0</v>
      </c>
      <c r="W23" s="185">
        <v>0</v>
      </c>
      <c r="X23" s="185">
        <f t="shared" si="6"/>
        <v>0</v>
      </c>
      <c r="Y23" s="185">
        <v>0</v>
      </c>
      <c r="Z23" s="185">
        <v>0</v>
      </c>
    </row>
    <row r="24" spans="1:26" s="4" customFormat="1" ht="31.5" customHeight="1" x14ac:dyDescent="0.25">
      <c r="A24" s="186">
        <v>6</v>
      </c>
      <c r="B24" s="186" t="s">
        <v>529</v>
      </c>
      <c r="C24" s="186" t="s">
        <v>88</v>
      </c>
      <c r="D24" s="109" t="s">
        <v>117</v>
      </c>
      <c r="E24" s="184" t="s">
        <v>124</v>
      </c>
      <c r="F24" s="185"/>
      <c r="G24" s="185"/>
      <c r="H24" s="185"/>
      <c r="I24" s="185">
        <f t="shared" si="0"/>
        <v>56</v>
      </c>
      <c r="J24" s="185">
        <f t="shared" si="1"/>
        <v>41</v>
      </c>
      <c r="K24" s="185">
        <f t="shared" si="7"/>
        <v>15</v>
      </c>
      <c r="L24" s="185"/>
      <c r="M24" s="185"/>
      <c r="N24" s="185"/>
      <c r="O24" s="185">
        <f t="shared" si="3"/>
        <v>21</v>
      </c>
      <c r="P24" s="185">
        <v>15</v>
      </c>
      <c r="Q24" s="185">
        <v>6</v>
      </c>
      <c r="R24" s="185">
        <f t="shared" si="4"/>
        <v>35</v>
      </c>
      <c r="S24" s="185">
        <v>26</v>
      </c>
      <c r="T24" s="185">
        <v>9</v>
      </c>
      <c r="U24" s="185">
        <f t="shared" si="5"/>
        <v>0</v>
      </c>
      <c r="V24" s="185">
        <v>0</v>
      </c>
      <c r="W24" s="185">
        <v>0</v>
      </c>
      <c r="X24" s="185">
        <f t="shared" si="6"/>
        <v>0</v>
      </c>
      <c r="Y24" s="185">
        <v>0</v>
      </c>
      <c r="Z24" s="185">
        <v>0</v>
      </c>
    </row>
    <row r="25" spans="1:26" s="4" customFormat="1" ht="31.5" customHeight="1" x14ac:dyDescent="0.25">
      <c r="A25" s="186">
        <v>7</v>
      </c>
      <c r="B25" s="186" t="s">
        <v>245</v>
      </c>
      <c r="C25" s="186" t="s">
        <v>88</v>
      </c>
      <c r="D25" s="109" t="s">
        <v>117</v>
      </c>
      <c r="E25" s="184" t="s">
        <v>124</v>
      </c>
      <c r="F25" s="185"/>
      <c r="G25" s="185"/>
      <c r="H25" s="185"/>
      <c r="I25" s="185">
        <f t="shared" si="0"/>
        <v>1933</v>
      </c>
      <c r="J25" s="185">
        <f t="shared" si="1"/>
        <v>1215</v>
      </c>
      <c r="K25" s="185">
        <f t="shared" si="7"/>
        <v>718</v>
      </c>
      <c r="L25" s="185"/>
      <c r="M25" s="185"/>
      <c r="N25" s="185"/>
      <c r="O25" s="185">
        <f t="shared" si="3"/>
        <v>0</v>
      </c>
      <c r="P25" s="185">
        <v>0</v>
      </c>
      <c r="Q25" s="185">
        <v>0</v>
      </c>
      <c r="R25" s="185">
        <f t="shared" si="4"/>
        <v>23</v>
      </c>
      <c r="S25" s="185">
        <v>8</v>
      </c>
      <c r="T25" s="185">
        <v>15</v>
      </c>
      <c r="U25" s="185">
        <f t="shared" si="5"/>
        <v>900</v>
      </c>
      <c r="V25" s="185">
        <v>612</v>
      </c>
      <c r="W25" s="185">
        <v>288</v>
      </c>
      <c r="X25" s="185">
        <f t="shared" si="6"/>
        <v>1010</v>
      </c>
      <c r="Y25" s="185">
        <v>595</v>
      </c>
      <c r="Z25" s="185">
        <v>415</v>
      </c>
    </row>
    <row r="26" spans="1:26" s="4" customFormat="1" ht="31.5" customHeight="1" x14ac:dyDescent="0.25">
      <c r="A26" s="186">
        <v>8</v>
      </c>
      <c r="B26" s="186" t="s">
        <v>254</v>
      </c>
      <c r="C26" s="186" t="s">
        <v>88</v>
      </c>
      <c r="D26" s="109" t="s">
        <v>117</v>
      </c>
      <c r="E26" s="184" t="s">
        <v>124</v>
      </c>
      <c r="F26" s="185"/>
      <c r="G26" s="185"/>
      <c r="H26" s="185"/>
      <c r="I26" s="185">
        <f t="shared" si="0"/>
        <v>1</v>
      </c>
      <c r="J26" s="185">
        <f t="shared" si="1"/>
        <v>1</v>
      </c>
      <c r="K26" s="185">
        <f t="shared" si="7"/>
        <v>0</v>
      </c>
      <c r="L26" s="185"/>
      <c r="M26" s="185"/>
      <c r="N26" s="185"/>
      <c r="O26" s="185">
        <f t="shared" si="3"/>
        <v>0</v>
      </c>
      <c r="P26" s="185">
        <v>0</v>
      </c>
      <c r="Q26" s="185">
        <v>0</v>
      </c>
      <c r="R26" s="185">
        <f t="shared" si="4"/>
        <v>0</v>
      </c>
      <c r="S26" s="185">
        <v>0</v>
      </c>
      <c r="T26" s="185">
        <v>0</v>
      </c>
      <c r="U26" s="185">
        <f t="shared" si="5"/>
        <v>1</v>
      </c>
      <c r="V26" s="185">
        <v>1</v>
      </c>
      <c r="W26" s="185">
        <v>0</v>
      </c>
      <c r="X26" s="185">
        <f t="shared" si="6"/>
        <v>0</v>
      </c>
      <c r="Y26" s="185">
        <v>0</v>
      </c>
      <c r="Z26" s="185">
        <v>0</v>
      </c>
    </row>
    <row r="27" spans="1:26" s="4" customFormat="1" ht="42.75" customHeight="1" x14ac:dyDescent="0.25">
      <c r="A27" s="186">
        <v>7</v>
      </c>
      <c r="B27" s="186" t="s">
        <v>245</v>
      </c>
      <c r="C27" s="186" t="s">
        <v>89</v>
      </c>
      <c r="D27" s="109" t="s">
        <v>59</v>
      </c>
      <c r="E27" s="184" t="s">
        <v>124</v>
      </c>
      <c r="F27" s="185"/>
      <c r="G27" s="185"/>
      <c r="H27" s="185"/>
      <c r="I27" s="185">
        <f t="shared" si="0"/>
        <v>1933</v>
      </c>
      <c r="J27" s="185">
        <f t="shared" si="1"/>
        <v>1215</v>
      </c>
      <c r="K27" s="185">
        <f t="shared" si="7"/>
        <v>718</v>
      </c>
      <c r="L27" s="185"/>
      <c r="M27" s="185"/>
      <c r="N27" s="185"/>
      <c r="O27" s="185">
        <f t="shared" si="3"/>
        <v>0</v>
      </c>
      <c r="P27" s="185">
        <v>0</v>
      </c>
      <c r="Q27" s="185">
        <v>0</v>
      </c>
      <c r="R27" s="185">
        <f t="shared" si="4"/>
        <v>23</v>
      </c>
      <c r="S27" s="185">
        <v>8</v>
      </c>
      <c r="T27" s="185">
        <v>15</v>
      </c>
      <c r="U27" s="185">
        <f t="shared" si="5"/>
        <v>900</v>
      </c>
      <c r="V27" s="185">
        <v>612</v>
      </c>
      <c r="W27" s="185">
        <v>288</v>
      </c>
      <c r="X27" s="185">
        <f t="shared" si="6"/>
        <v>1010</v>
      </c>
      <c r="Y27" s="185">
        <v>595</v>
      </c>
      <c r="Z27" s="185">
        <v>415</v>
      </c>
    </row>
    <row r="28" spans="1:26" s="4" customFormat="1" ht="28.5" customHeight="1" x14ac:dyDescent="0.25">
      <c r="A28" s="186">
        <v>6</v>
      </c>
      <c r="B28" s="186" t="s">
        <v>528</v>
      </c>
      <c r="C28" s="186" t="s">
        <v>90</v>
      </c>
      <c r="D28" s="109" t="s">
        <v>60</v>
      </c>
      <c r="E28" s="184" t="s">
        <v>124</v>
      </c>
      <c r="F28" s="185"/>
      <c r="G28" s="185"/>
      <c r="H28" s="185"/>
      <c r="I28" s="185">
        <f t="shared" si="0"/>
        <v>7</v>
      </c>
      <c r="J28" s="185">
        <f t="shared" si="1"/>
        <v>3</v>
      </c>
      <c r="K28" s="185">
        <f t="shared" si="7"/>
        <v>4</v>
      </c>
      <c r="L28" s="185"/>
      <c r="M28" s="185"/>
      <c r="N28" s="185"/>
      <c r="O28" s="185">
        <f t="shared" si="3"/>
        <v>1</v>
      </c>
      <c r="P28" s="185">
        <v>0</v>
      </c>
      <c r="Q28" s="185">
        <v>1</v>
      </c>
      <c r="R28" s="185">
        <f t="shared" si="4"/>
        <v>6</v>
      </c>
      <c r="S28" s="185">
        <v>3</v>
      </c>
      <c r="T28" s="185">
        <v>3</v>
      </c>
      <c r="U28" s="185">
        <f t="shared" si="5"/>
        <v>0</v>
      </c>
      <c r="V28" s="185">
        <v>0</v>
      </c>
      <c r="W28" s="185">
        <v>0</v>
      </c>
      <c r="X28" s="185">
        <f t="shared" si="6"/>
        <v>0</v>
      </c>
      <c r="Y28" s="185">
        <v>0</v>
      </c>
      <c r="Z28" s="185">
        <v>0</v>
      </c>
    </row>
    <row r="29" spans="1:26" s="4" customFormat="1" ht="28.5" customHeight="1" x14ac:dyDescent="0.25">
      <c r="A29" s="186">
        <v>6</v>
      </c>
      <c r="B29" s="186" t="s">
        <v>529</v>
      </c>
      <c r="C29" s="186" t="s">
        <v>90</v>
      </c>
      <c r="D29" s="109" t="s">
        <v>60</v>
      </c>
      <c r="E29" s="184" t="s">
        <v>124</v>
      </c>
      <c r="F29" s="185"/>
      <c r="G29" s="185"/>
      <c r="H29" s="185"/>
      <c r="I29" s="185">
        <f t="shared" si="0"/>
        <v>380</v>
      </c>
      <c r="J29" s="185">
        <f t="shared" si="1"/>
        <v>275</v>
      </c>
      <c r="K29" s="185">
        <f t="shared" si="7"/>
        <v>105</v>
      </c>
      <c r="L29" s="185"/>
      <c r="M29" s="185"/>
      <c r="N29" s="185"/>
      <c r="O29" s="185">
        <f t="shared" si="3"/>
        <v>102</v>
      </c>
      <c r="P29" s="185">
        <v>85</v>
      </c>
      <c r="Q29" s="185">
        <v>17</v>
      </c>
      <c r="R29" s="185">
        <f t="shared" si="4"/>
        <v>278</v>
      </c>
      <c r="S29" s="185">
        <v>190</v>
      </c>
      <c r="T29" s="185">
        <v>88</v>
      </c>
      <c r="U29" s="185">
        <f t="shared" si="5"/>
        <v>0</v>
      </c>
      <c r="V29" s="185">
        <v>0</v>
      </c>
      <c r="W29" s="185">
        <v>0</v>
      </c>
      <c r="X29" s="185">
        <f t="shared" si="6"/>
        <v>0</v>
      </c>
      <c r="Y29" s="185">
        <v>0</v>
      </c>
      <c r="Z29" s="185">
        <v>0</v>
      </c>
    </row>
    <row r="30" spans="1:26" s="7" customFormat="1" ht="28.5" customHeight="1" x14ac:dyDescent="0.25">
      <c r="A30" s="186">
        <v>7</v>
      </c>
      <c r="B30" s="186" t="s">
        <v>245</v>
      </c>
      <c r="C30" s="186" t="s">
        <v>90</v>
      </c>
      <c r="D30" s="109" t="s">
        <v>60</v>
      </c>
      <c r="E30" s="184" t="s">
        <v>124</v>
      </c>
      <c r="F30" s="185"/>
      <c r="G30" s="185"/>
      <c r="H30" s="185"/>
      <c r="I30" s="185">
        <f t="shared" si="0"/>
        <v>10473</v>
      </c>
      <c r="J30" s="185">
        <f t="shared" si="1"/>
        <v>4690</v>
      </c>
      <c r="K30" s="185">
        <f t="shared" si="7"/>
        <v>5783</v>
      </c>
      <c r="L30" s="185"/>
      <c r="M30" s="185"/>
      <c r="N30" s="185"/>
      <c r="O30" s="185">
        <f t="shared" si="3"/>
        <v>0</v>
      </c>
      <c r="P30" s="185">
        <v>0</v>
      </c>
      <c r="Q30" s="185">
        <v>0</v>
      </c>
      <c r="R30" s="185">
        <f t="shared" si="4"/>
        <v>157</v>
      </c>
      <c r="S30" s="185">
        <v>74</v>
      </c>
      <c r="T30" s="185">
        <v>83</v>
      </c>
      <c r="U30" s="185">
        <f t="shared" si="5"/>
        <v>4561</v>
      </c>
      <c r="V30" s="185">
        <v>2186</v>
      </c>
      <c r="W30" s="185">
        <v>2375</v>
      </c>
      <c r="X30" s="185">
        <f t="shared" si="6"/>
        <v>5755</v>
      </c>
      <c r="Y30" s="185">
        <v>2430</v>
      </c>
      <c r="Z30" s="185">
        <v>3325</v>
      </c>
    </row>
    <row r="31" spans="1:26" s="7" customFormat="1" ht="28.5" customHeight="1" x14ac:dyDescent="0.25">
      <c r="A31" s="186">
        <v>8</v>
      </c>
      <c r="B31" s="186" t="s">
        <v>254</v>
      </c>
      <c r="C31" s="186" t="s">
        <v>90</v>
      </c>
      <c r="D31" s="109" t="s">
        <v>60</v>
      </c>
      <c r="E31" s="184" t="s">
        <v>124</v>
      </c>
      <c r="F31" s="185"/>
      <c r="G31" s="185"/>
      <c r="H31" s="185"/>
      <c r="I31" s="185">
        <f t="shared" si="0"/>
        <v>44</v>
      </c>
      <c r="J31" s="185">
        <f t="shared" si="1"/>
        <v>26</v>
      </c>
      <c r="K31" s="185">
        <f t="shared" si="7"/>
        <v>18</v>
      </c>
      <c r="L31" s="185"/>
      <c r="M31" s="185"/>
      <c r="N31" s="185"/>
      <c r="O31" s="185">
        <f t="shared" si="3"/>
        <v>0</v>
      </c>
      <c r="P31" s="185">
        <v>0</v>
      </c>
      <c r="Q31" s="185">
        <v>0</v>
      </c>
      <c r="R31" s="185">
        <f t="shared" si="4"/>
        <v>0</v>
      </c>
      <c r="S31" s="185">
        <v>0</v>
      </c>
      <c r="T31" s="185">
        <v>0</v>
      </c>
      <c r="U31" s="185">
        <f t="shared" si="5"/>
        <v>44</v>
      </c>
      <c r="V31" s="185">
        <v>26</v>
      </c>
      <c r="W31" s="185">
        <v>18</v>
      </c>
      <c r="X31" s="185">
        <f t="shared" si="6"/>
        <v>0</v>
      </c>
      <c r="Y31" s="185">
        <v>0</v>
      </c>
      <c r="Z31" s="185">
        <v>0</v>
      </c>
    </row>
    <row r="32" spans="1:26" s="7" customFormat="1" ht="28.5" customHeight="1" x14ac:dyDescent="0.25">
      <c r="A32" s="186">
        <v>6</v>
      </c>
      <c r="B32" s="186" t="s">
        <v>528</v>
      </c>
      <c r="C32" s="186" t="s">
        <v>91</v>
      </c>
      <c r="D32" s="109" t="s">
        <v>61</v>
      </c>
      <c r="E32" s="184" t="s">
        <v>124</v>
      </c>
      <c r="F32" s="185"/>
      <c r="G32" s="185"/>
      <c r="H32" s="185"/>
      <c r="I32" s="185">
        <f t="shared" si="0"/>
        <v>43</v>
      </c>
      <c r="J32" s="185">
        <f t="shared" si="1"/>
        <v>13</v>
      </c>
      <c r="K32" s="185">
        <f t="shared" si="7"/>
        <v>30</v>
      </c>
      <c r="L32" s="185"/>
      <c r="M32" s="185"/>
      <c r="N32" s="185"/>
      <c r="O32" s="185">
        <f t="shared" si="3"/>
        <v>5</v>
      </c>
      <c r="P32" s="185">
        <v>4</v>
      </c>
      <c r="Q32" s="185">
        <v>1</v>
      </c>
      <c r="R32" s="185">
        <f t="shared" si="4"/>
        <v>38</v>
      </c>
      <c r="S32" s="185">
        <v>9</v>
      </c>
      <c r="T32" s="185">
        <v>29</v>
      </c>
      <c r="U32" s="185">
        <f t="shared" si="5"/>
        <v>0</v>
      </c>
      <c r="V32" s="185">
        <v>0</v>
      </c>
      <c r="W32" s="185">
        <v>0</v>
      </c>
      <c r="X32" s="185">
        <f t="shared" si="6"/>
        <v>0</v>
      </c>
      <c r="Y32" s="185">
        <v>0</v>
      </c>
      <c r="Z32" s="185">
        <v>0</v>
      </c>
    </row>
    <row r="33" spans="1:26" s="7" customFormat="1" ht="28.5" customHeight="1" x14ac:dyDescent="0.25">
      <c r="A33" s="186">
        <v>6</v>
      </c>
      <c r="B33" s="186" t="s">
        <v>529</v>
      </c>
      <c r="C33" s="186" t="s">
        <v>91</v>
      </c>
      <c r="D33" s="109" t="s">
        <v>61</v>
      </c>
      <c r="E33" s="184" t="s">
        <v>124</v>
      </c>
      <c r="F33" s="185"/>
      <c r="G33" s="185"/>
      <c r="H33" s="185"/>
      <c r="I33" s="185">
        <f t="shared" si="0"/>
        <v>202</v>
      </c>
      <c r="J33" s="185">
        <f t="shared" si="1"/>
        <v>128</v>
      </c>
      <c r="K33" s="185">
        <f t="shared" si="7"/>
        <v>74</v>
      </c>
      <c r="L33" s="185"/>
      <c r="M33" s="185"/>
      <c r="N33" s="185"/>
      <c r="O33" s="185">
        <f t="shared" si="3"/>
        <v>76</v>
      </c>
      <c r="P33" s="185">
        <v>49</v>
      </c>
      <c r="Q33" s="185">
        <v>27</v>
      </c>
      <c r="R33" s="185">
        <f t="shared" si="4"/>
        <v>126</v>
      </c>
      <c r="S33" s="185">
        <v>79</v>
      </c>
      <c r="T33" s="185">
        <v>47</v>
      </c>
      <c r="U33" s="185">
        <f t="shared" si="5"/>
        <v>0</v>
      </c>
      <c r="V33" s="185">
        <v>0</v>
      </c>
      <c r="W33" s="185">
        <v>0</v>
      </c>
      <c r="X33" s="185">
        <f t="shared" si="6"/>
        <v>0</v>
      </c>
      <c r="Y33" s="185">
        <v>0</v>
      </c>
      <c r="Z33" s="185">
        <v>0</v>
      </c>
    </row>
    <row r="34" spans="1:26" s="7" customFormat="1" ht="28.5" customHeight="1" x14ac:dyDescent="0.25">
      <c r="A34" s="186">
        <v>7</v>
      </c>
      <c r="B34" s="186" t="s">
        <v>245</v>
      </c>
      <c r="C34" s="186" t="s">
        <v>91</v>
      </c>
      <c r="D34" s="109" t="s">
        <v>61</v>
      </c>
      <c r="E34" s="184" t="s">
        <v>124</v>
      </c>
      <c r="F34" s="185"/>
      <c r="G34" s="185"/>
      <c r="H34" s="185"/>
      <c r="I34" s="185">
        <f t="shared" si="0"/>
        <v>3227</v>
      </c>
      <c r="J34" s="185">
        <f t="shared" si="1"/>
        <v>705</v>
      </c>
      <c r="K34" s="185">
        <f t="shared" si="7"/>
        <v>2522</v>
      </c>
      <c r="L34" s="185"/>
      <c r="M34" s="185"/>
      <c r="N34" s="185"/>
      <c r="O34" s="185">
        <f t="shared" si="3"/>
        <v>0</v>
      </c>
      <c r="P34" s="185">
        <v>0</v>
      </c>
      <c r="Q34" s="185">
        <v>0</v>
      </c>
      <c r="R34" s="185">
        <f t="shared" si="4"/>
        <v>51</v>
      </c>
      <c r="S34" s="185">
        <v>6</v>
      </c>
      <c r="T34" s="185">
        <v>45</v>
      </c>
      <c r="U34" s="185">
        <f t="shared" si="5"/>
        <v>1651</v>
      </c>
      <c r="V34" s="185">
        <v>367</v>
      </c>
      <c r="W34" s="185">
        <v>1284</v>
      </c>
      <c r="X34" s="185">
        <f>Y34+Z34</f>
        <v>1525</v>
      </c>
      <c r="Y34" s="185">
        <v>332</v>
      </c>
      <c r="Z34" s="185">
        <v>1193</v>
      </c>
    </row>
    <row r="35" spans="1:26" s="7" customFormat="1" ht="28.5" customHeight="1" x14ac:dyDescent="0.25">
      <c r="A35" s="186">
        <v>8</v>
      </c>
      <c r="B35" s="186" t="s">
        <v>254</v>
      </c>
      <c r="C35" s="186" t="s">
        <v>91</v>
      </c>
      <c r="D35" s="109" t="s">
        <v>61</v>
      </c>
      <c r="E35" s="184" t="s">
        <v>124</v>
      </c>
      <c r="F35" s="185"/>
      <c r="G35" s="185"/>
      <c r="H35" s="185"/>
      <c r="I35" s="185">
        <f t="shared" si="0"/>
        <v>410</v>
      </c>
      <c r="J35" s="185">
        <f t="shared" si="1"/>
        <v>170</v>
      </c>
      <c r="K35" s="185">
        <f t="shared" si="7"/>
        <v>240</v>
      </c>
      <c r="L35" s="185"/>
      <c r="M35" s="185"/>
      <c r="N35" s="185"/>
      <c r="O35" s="185">
        <f t="shared" si="3"/>
        <v>0</v>
      </c>
      <c r="P35" s="185">
        <v>0</v>
      </c>
      <c r="Q35" s="185">
        <v>0</v>
      </c>
      <c r="R35" s="185">
        <f t="shared" si="4"/>
        <v>2</v>
      </c>
      <c r="S35" s="185">
        <v>2</v>
      </c>
      <c r="T35" s="185">
        <v>0</v>
      </c>
      <c r="U35" s="185">
        <f t="shared" si="5"/>
        <v>198</v>
      </c>
      <c r="V35" s="185">
        <v>111</v>
      </c>
      <c r="W35" s="185">
        <v>87</v>
      </c>
      <c r="X35" s="185">
        <f t="shared" si="6"/>
        <v>210</v>
      </c>
      <c r="Y35" s="185">
        <v>57</v>
      </c>
      <c r="Z35" s="185">
        <v>153</v>
      </c>
    </row>
    <row r="36" spans="1:26" s="7" customFormat="1" ht="28.5" customHeight="1" x14ac:dyDescent="0.25">
      <c r="A36" s="186">
        <v>6</v>
      </c>
      <c r="B36" s="186" t="s">
        <v>239</v>
      </c>
      <c r="C36" s="186" t="s">
        <v>92</v>
      </c>
      <c r="D36" s="109" t="s">
        <v>62</v>
      </c>
      <c r="E36" s="184" t="s">
        <v>124</v>
      </c>
      <c r="F36" s="185"/>
      <c r="G36" s="185"/>
      <c r="H36" s="185"/>
      <c r="I36" s="185">
        <f t="shared" si="0"/>
        <v>1</v>
      </c>
      <c r="J36" s="185">
        <f t="shared" si="1"/>
        <v>0</v>
      </c>
      <c r="K36" s="185">
        <f t="shared" si="7"/>
        <v>1</v>
      </c>
      <c r="L36" s="185"/>
      <c r="M36" s="185"/>
      <c r="N36" s="185"/>
      <c r="O36" s="185">
        <f t="shared" si="3"/>
        <v>0</v>
      </c>
      <c r="P36" s="185">
        <v>0</v>
      </c>
      <c r="Q36" s="185">
        <v>0</v>
      </c>
      <c r="R36" s="185">
        <f t="shared" si="4"/>
        <v>1</v>
      </c>
      <c r="S36" s="185">
        <v>0</v>
      </c>
      <c r="T36" s="185">
        <v>1</v>
      </c>
      <c r="U36" s="185">
        <f t="shared" si="5"/>
        <v>0</v>
      </c>
      <c r="V36" s="185">
        <v>0</v>
      </c>
      <c r="W36" s="185">
        <v>0</v>
      </c>
      <c r="X36" s="185">
        <f t="shared" si="6"/>
        <v>0</v>
      </c>
      <c r="Y36" s="185">
        <v>0</v>
      </c>
      <c r="Z36" s="185">
        <v>0</v>
      </c>
    </row>
    <row r="37" spans="1:26" s="7" customFormat="1" ht="28.5" customHeight="1" x14ac:dyDescent="0.25">
      <c r="A37" s="186">
        <v>6</v>
      </c>
      <c r="B37" s="186" t="s">
        <v>528</v>
      </c>
      <c r="C37" s="186" t="s">
        <v>92</v>
      </c>
      <c r="D37" s="109" t="s">
        <v>62</v>
      </c>
      <c r="E37" s="184" t="s">
        <v>124</v>
      </c>
      <c r="F37" s="185"/>
      <c r="G37" s="185"/>
      <c r="H37" s="185"/>
      <c r="I37" s="185">
        <f t="shared" si="0"/>
        <v>62</v>
      </c>
      <c r="J37" s="185">
        <f t="shared" si="1"/>
        <v>31</v>
      </c>
      <c r="K37" s="185">
        <f t="shared" si="7"/>
        <v>31</v>
      </c>
      <c r="L37" s="185"/>
      <c r="M37" s="185"/>
      <c r="N37" s="185"/>
      <c r="O37" s="185">
        <f t="shared" si="3"/>
        <v>10</v>
      </c>
      <c r="P37" s="185">
        <v>5</v>
      </c>
      <c r="Q37" s="185">
        <v>5</v>
      </c>
      <c r="R37" s="185">
        <f t="shared" si="4"/>
        <v>52</v>
      </c>
      <c r="S37" s="185">
        <v>26</v>
      </c>
      <c r="T37" s="185">
        <v>26</v>
      </c>
      <c r="U37" s="185">
        <f t="shared" si="5"/>
        <v>0</v>
      </c>
      <c r="V37" s="185">
        <v>0</v>
      </c>
      <c r="W37" s="185">
        <v>0</v>
      </c>
      <c r="X37" s="185">
        <f t="shared" si="6"/>
        <v>0</v>
      </c>
      <c r="Y37" s="185">
        <v>0</v>
      </c>
      <c r="Z37" s="185">
        <v>0</v>
      </c>
    </row>
    <row r="38" spans="1:26" ht="28.5" customHeight="1" x14ac:dyDescent="0.25">
      <c r="A38" s="186">
        <v>6</v>
      </c>
      <c r="B38" s="186" t="s">
        <v>529</v>
      </c>
      <c r="C38" s="186" t="s">
        <v>92</v>
      </c>
      <c r="D38" s="109" t="s">
        <v>62</v>
      </c>
      <c r="E38" s="184" t="s">
        <v>124</v>
      </c>
      <c r="F38" s="185"/>
      <c r="G38" s="185"/>
      <c r="H38" s="185"/>
      <c r="I38" s="185">
        <f t="shared" si="0"/>
        <v>152</v>
      </c>
      <c r="J38" s="185">
        <f t="shared" si="1"/>
        <v>82</v>
      </c>
      <c r="K38" s="185">
        <f t="shared" si="7"/>
        <v>70</v>
      </c>
      <c r="L38" s="185"/>
      <c r="M38" s="185"/>
      <c r="N38" s="185"/>
      <c r="O38" s="185">
        <f t="shared" si="3"/>
        <v>72</v>
      </c>
      <c r="P38" s="185">
        <v>40</v>
      </c>
      <c r="Q38" s="185">
        <v>32</v>
      </c>
      <c r="R38" s="185">
        <f t="shared" si="4"/>
        <v>80</v>
      </c>
      <c r="S38" s="185">
        <v>42</v>
      </c>
      <c r="T38" s="185">
        <v>38</v>
      </c>
      <c r="U38" s="185">
        <f t="shared" si="5"/>
        <v>0</v>
      </c>
      <c r="V38" s="185">
        <v>0</v>
      </c>
      <c r="W38" s="185">
        <v>0</v>
      </c>
      <c r="X38" s="185">
        <f t="shared" si="6"/>
        <v>0</v>
      </c>
      <c r="Y38" s="185">
        <v>0</v>
      </c>
      <c r="Z38" s="185">
        <v>0</v>
      </c>
    </row>
    <row r="39" spans="1:26" ht="28.5" customHeight="1" x14ac:dyDescent="0.25">
      <c r="A39" s="186">
        <v>7</v>
      </c>
      <c r="B39" s="186" t="s">
        <v>245</v>
      </c>
      <c r="C39" s="186" t="s">
        <v>92</v>
      </c>
      <c r="D39" s="109" t="s">
        <v>62</v>
      </c>
      <c r="E39" s="184" t="s">
        <v>124</v>
      </c>
      <c r="F39" s="185"/>
      <c r="G39" s="185"/>
      <c r="H39" s="185"/>
      <c r="I39" s="185">
        <f t="shared" si="0"/>
        <v>1394</v>
      </c>
      <c r="J39" s="185">
        <f t="shared" si="1"/>
        <v>259</v>
      </c>
      <c r="K39" s="185">
        <f t="shared" si="7"/>
        <v>1135</v>
      </c>
      <c r="L39" s="185"/>
      <c r="M39" s="185"/>
      <c r="N39" s="185"/>
      <c r="O39" s="185">
        <f t="shared" si="3"/>
        <v>0</v>
      </c>
      <c r="P39" s="185">
        <v>0</v>
      </c>
      <c r="Q39" s="185">
        <v>0</v>
      </c>
      <c r="R39" s="185">
        <f t="shared" si="4"/>
        <v>18</v>
      </c>
      <c r="S39" s="185">
        <v>1</v>
      </c>
      <c r="T39" s="185">
        <v>17</v>
      </c>
      <c r="U39" s="185">
        <f t="shared" si="5"/>
        <v>805</v>
      </c>
      <c r="V39" s="185">
        <v>159</v>
      </c>
      <c r="W39" s="185">
        <v>646</v>
      </c>
      <c r="X39" s="185">
        <f t="shared" si="6"/>
        <v>571</v>
      </c>
      <c r="Y39" s="185">
        <v>99</v>
      </c>
      <c r="Z39" s="185">
        <v>472</v>
      </c>
    </row>
    <row r="40" spans="1:26" ht="28.5" customHeight="1" x14ac:dyDescent="0.25">
      <c r="A40" s="186">
        <v>6</v>
      </c>
      <c r="B40" s="186" t="s">
        <v>528</v>
      </c>
      <c r="C40" s="186" t="s">
        <v>93</v>
      </c>
      <c r="D40" s="109" t="s">
        <v>63</v>
      </c>
      <c r="E40" s="184" t="s">
        <v>124</v>
      </c>
      <c r="F40" s="185"/>
      <c r="G40" s="185"/>
      <c r="H40" s="185"/>
      <c r="I40" s="185">
        <f t="shared" si="0"/>
        <v>1</v>
      </c>
      <c r="J40" s="185">
        <f t="shared" si="1"/>
        <v>0</v>
      </c>
      <c r="K40" s="185">
        <f t="shared" si="7"/>
        <v>1</v>
      </c>
      <c r="L40" s="185"/>
      <c r="M40" s="185"/>
      <c r="N40" s="185"/>
      <c r="O40" s="185">
        <f t="shared" si="3"/>
        <v>0</v>
      </c>
      <c r="P40" s="185">
        <v>0</v>
      </c>
      <c r="Q40" s="185">
        <v>0</v>
      </c>
      <c r="R40" s="185">
        <f t="shared" si="4"/>
        <v>1</v>
      </c>
      <c r="S40" s="185">
        <v>0</v>
      </c>
      <c r="T40" s="185">
        <v>1</v>
      </c>
      <c r="U40" s="185">
        <f t="shared" si="5"/>
        <v>0</v>
      </c>
      <c r="V40" s="185">
        <v>0</v>
      </c>
      <c r="W40" s="185">
        <v>0</v>
      </c>
      <c r="X40" s="185">
        <f t="shared" si="6"/>
        <v>0</v>
      </c>
      <c r="Y40" s="185">
        <v>0</v>
      </c>
      <c r="Z40" s="185">
        <v>0</v>
      </c>
    </row>
    <row r="41" spans="1:26" ht="28.5" customHeight="1" x14ac:dyDescent="0.25">
      <c r="A41" s="186">
        <v>6</v>
      </c>
      <c r="B41" s="186" t="s">
        <v>529</v>
      </c>
      <c r="C41" s="186" t="s">
        <v>93</v>
      </c>
      <c r="D41" s="109" t="s">
        <v>63</v>
      </c>
      <c r="E41" s="184" t="s">
        <v>124</v>
      </c>
      <c r="F41" s="185"/>
      <c r="G41" s="185"/>
      <c r="H41" s="185"/>
      <c r="I41" s="185">
        <f t="shared" si="0"/>
        <v>2</v>
      </c>
      <c r="J41" s="185">
        <f t="shared" si="1"/>
        <v>0</v>
      </c>
      <c r="K41" s="185">
        <f t="shared" si="7"/>
        <v>2</v>
      </c>
      <c r="L41" s="185"/>
      <c r="M41" s="185"/>
      <c r="N41" s="185"/>
      <c r="O41" s="185">
        <f t="shared" si="3"/>
        <v>0</v>
      </c>
      <c r="P41" s="185">
        <v>0</v>
      </c>
      <c r="Q41" s="185">
        <v>0</v>
      </c>
      <c r="R41" s="185">
        <f t="shared" si="4"/>
        <v>2</v>
      </c>
      <c r="S41" s="185">
        <v>0</v>
      </c>
      <c r="T41" s="185">
        <v>2</v>
      </c>
      <c r="U41" s="185">
        <f t="shared" si="5"/>
        <v>0</v>
      </c>
      <c r="V41" s="185">
        <v>0</v>
      </c>
      <c r="W41" s="185">
        <v>0</v>
      </c>
      <c r="X41" s="185">
        <f t="shared" si="6"/>
        <v>0</v>
      </c>
      <c r="Y41" s="185">
        <v>0</v>
      </c>
      <c r="Z41" s="185">
        <v>0</v>
      </c>
    </row>
    <row r="42" spans="1:26" ht="28.5" customHeight="1" x14ac:dyDescent="0.25">
      <c r="A42" s="186">
        <v>7</v>
      </c>
      <c r="B42" s="186" t="s">
        <v>245</v>
      </c>
      <c r="C42" s="186" t="s">
        <v>93</v>
      </c>
      <c r="D42" s="109" t="s">
        <v>63</v>
      </c>
      <c r="E42" s="184" t="s">
        <v>124</v>
      </c>
      <c r="F42" s="185"/>
      <c r="G42" s="185"/>
      <c r="H42" s="185"/>
      <c r="I42" s="185">
        <f t="shared" si="0"/>
        <v>7918</v>
      </c>
      <c r="J42" s="185">
        <f t="shared" si="1"/>
        <v>3111</v>
      </c>
      <c r="K42" s="185">
        <f t="shared" si="7"/>
        <v>4807</v>
      </c>
      <c r="L42" s="185"/>
      <c r="M42" s="185"/>
      <c r="N42" s="185"/>
      <c r="O42" s="185">
        <f t="shared" si="3"/>
        <v>0</v>
      </c>
      <c r="P42" s="185">
        <v>0</v>
      </c>
      <c r="Q42" s="185">
        <v>0</v>
      </c>
      <c r="R42" s="185">
        <f t="shared" si="4"/>
        <v>106</v>
      </c>
      <c r="S42" s="185">
        <v>41</v>
      </c>
      <c r="T42" s="185">
        <v>65</v>
      </c>
      <c r="U42" s="185">
        <f t="shared" si="5"/>
        <v>3518</v>
      </c>
      <c r="V42" s="185">
        <v>1405</v>
      </c>
      <c r="W42" s="185">
        <v>2113</v>
      </c>
      <c r="X42" s="185">
        <f t="shared" si="6"/>
        <v>4294</v>
      </c>
      <c r="Y42" s="185">
        <v>1665</v>
      </c>
      <c r="Z42" s="185">
        <v>2629</v>
      </c>
    </row>
    <row r="43" spans="1:26" ht="28.5" customHeight="1" x14ac:dyDescent="0.25">
      <c r="A43" s="186">
        <v>8</v>
      </c>
      <c r="B43" s="186" t="s">
        <v>254</v>
      </c>
      <c r="C43" s="186" t="s">
        <v>93</v>
      </c>
      <c r="D43" s="109" t="s">
        <v>63</v>
      </c>
      <c r="E43" s="184" t="s">
        <v>124</v>
      </c>
      <c r="F43" s="185"/>
      <c r="G43" s="185"/>
      <c r="H43" s="185"/>
      <c r="I43" s="185">
        <f t="shared" si="0"/>
        <v>108</v>
      </c>
      <c r="J43" s="185">
        <f t="shared" si="1"/>
        <v>60</v>
      </c>
      <c r="K43" s="185">
        <f t="shared" si="7"/>
        <v>48</v>
      </c>
      <c r="L43" s="185"/>
      <c r="M43" s="185"/>
      <c r="N43" s="185"/>
      <c r="O43" s="185">
        <f t="shared" si="3"/>
        <v>0</v>
      </c>
      <c r="P43" s="185">
        <v>0</v>
      </c>
      <c r="Q43" s="185">
        <v>0</v>
      </c>
      <c r="R43" s="185">
        <f t="shared" si="4"/>
        <v>0</v>
      </c>
      <c r="S43" s="185">
        <v>0</v>
      </c>
      <c r="T43" s="185">
        <v>0</v>
      </c>
      <c r="U43" s="185">
        <f t="shared" si="5"/>
        <v>102</v>
      </c>
      <c r="V43" s="185">
        <v>58</v>
      </c>
      <c r="W43" s="185">
        <v>44</v>
      </c>
      <c r="X43" s="185">
        <f t="shared" si="6"/>
        <v>6</v>
      </c>
      <c r="Y43" s="185">
        <v>2</v>
      </c>
      <c r="Z43" s="185">
        <v>4</v>
      </c>
    </row>
    <row r="44" spans="1:26" ht="28.5" customHeight="1" x14ac:dyDescent="0.25">
      <c r="A44" s="186">
        <v>6</v>
      </c>
      <c r="B44" s="186" t="s">
        <v>528</v>
      </c>
      <c r="C44" s="186" t="s">
        <v>94</v>
      </c>
      <c r="D44" s="109" t="s">
        <v>64</v>
      </c>
      <c r="E44" s="184" t="s">
        <v>124</v>
      </c>
      <c r="F44" s="185"/>
      <c r="G44" s="185"/>
      <c r="H44" s="185"/>
      <c r="I44" s="185">
        <f t="shared" si="0"/>
        <v>0</v>
      </c>
      <c r="J44" s="185">
        <f t="shared" si="1"/>
        <v>0</v>
      </c>
      <c r="K44" s="185">
        <f t="shared" si="7"/>
        <v>0</v>
      </c>
      <c r="L44" s="185"/>
      <c r="M44" s="185"/>
      <c r="N44" s="185"/>
      <c r="O44" s="185">
        <f t="shared" si="3"/>
        <v>0</v>
      </c>
      <c r="P44" s="185">
        <v>0</v>
      </c>
      <c r="Q44" s="185">
        <v>0</v>
      </c>
      <c r="R44" s="185">
        <f t="shared" si="4"/>
        <v>0</v>
      </c>
      <c r="S44" s="185">
        <v>0</v>
      </c>
      <c r="T44" s="185">
        <v>0</v>
      </c>
      <c r="U44" s="185">
        <f t="shared" si="5"/>
        <v>0</v>
      </c>
      <c r="V44" s="185">
        <v>0</v>
      </c>
      <c r="W44" s="185">
        <v>0</v>
      </c>
      <c r="X44" s="185">
        <f t="shared" si="6"/>
        <v>0</v>
      </c>
      <c r="Y44" s="185">
        <v>0</v>
      </c>
      <c r="Z44" s="185">
        <v>0</v>
      </c>
    </row>
    <row r="45" spans="1:26" ht="28.5" customHeight="1" x14ac:dyDescent="0.25">
      <c r="A45" s="186">
        <v>6</v>
      </c>
      <c r="B45" s="186" t="s">
        <v>529</v>
      </c>
      <c r="C45" s="186" t="s">
        <v>94</v>
      </c>
      <c r="D45" s="109" t="s">
        <v>64</v>
      </c>
      <c r="E45" s="184" t="s">
        <v>124</v>
      </c>
      <c r="F45" s="185"/>
      <c r="G45" s="185"/>
      <c r="H45" s="185"/>
      <c r="I45" s="185">
        <f t="shared" si="0"/>
        <v>1</v>
      </c>
      <c r="J45" s="185">
        <f t="shared" si="1"/>
        <v>0</v>
      </c>
      <c r="K45" s="185">
        <f t="shared" si="7"/>
        <v>1</v>
      </c>
      <c r="L45" s="185"/>
      <c r="M45" s="185"/>
      <c r="N45" s="185"/>
      <c r="O45" s="185">
        <f t="shared" si="3"/>
        <v>0</v>
      </c>
      <c r="P45" s="185">
        <v>0</v>
      </c>
      <c r="Q45" s="185">
        <v>0</v>
      </c>
      <c r="R45" s="185">
        <f t="shared" si="4"/>
        <v>1</v>
      </c>
      <c r="S45" s="185">
        <v>0</v>
      </c>
      <c r="T45" s="185">
        <v>1</v>
      </c>
      <c r="U45" s="185">
        <f t="shared" si="5"/>
        <v>0</v>
      </c>
      <c r="V45" s="185">
        <v>0</v>
      </c>
      <c r="W45" s="185">
        <v>0</v>
      </c>
      <c r="X45" s="185">
        <f t="shared" si="6"/>
        <v>0</v>
      </c>
      <c r="Y45" s="185">
        <v>0</v>
      </c>
      <c r="Z45" s="185">
        <v>0</v>
      </c>
    </row>
    <row r="46" spans="1:26" ht="28.5" customHeight="1" x14ac:dyDescent="0.25">
      <c r="A46" s="186">
        <v>7</v>
      </c>
      <c r="B46" s="186" t="s">
        <v>245</v>
      </c>
      <c r="C46" s="186" t="s">
        <v>94</v>
      </c>
      <c r="D46" s="109" t="s">
        <v>64</v>
      </c>
      <c r="E46" s="184" t="s">
        <v>124</v>
      </c>
      <c r="F46" s="185"/>
      <c r="G46" s="185"/>
      <c r="H46" s="185"/>
      <c r="I46" s="185">
        <f t="shared" si="0"/>
        <v>6137</v>
      </c>
      <c r="J46" s="185">
        <f t="shared" si="1"/>
        <v>2233</v>
      </c>
      <c r="K46" s="185">
        <f t="shared" si="7"/>
        <v>3904</v>
      </c>
      <c r="L46" s="185"/>
      <c r="M46" s="185"/>
      <c r="N46" s="185"/>
      <c r="O46" s="185">
        <f t="shared" si="3"/>
        <v>0</v>
      </c>
      <c r="P46" s="185">
        <v>0</v>
      </c>
      <c r="Q46" s="185">
        <v>0</v>
      </c>
      <c r="R46" s="185">
        <f t="shared" si="4"/>
        <v>39</v>
      </c>
      <c r="S46" s="185">
        <v>6</v>
      </c>
      <c r="T46" s="185">
        <v>33</v>
      </c>
      <c r="U46" s="185">
        <f t="shared" si="5"/>
        <v>2132</v>
      </c>
      <c r="V46" s="185">
        <v>711</v>
      </c>
      <c r="W46" s="185">
        <v>1421</v>
      </c>
      <c r="X46" s="185">
        <f t="shared" si="6"/>
        <v>3966</v>
      </c>
      <c r="Y46" s="185">
        <v>1516</v>
      </c>
      <c r="Z46" s="185">
        <v>2450</v>
      </c>
    </row>
    <row r="47" spans="1:26" ht="28.5" customHeight="1" x14ac:dyDescent="0.25">
      <c r="A47" s="186">
        <v>8</v>
      </c>
      <c r="B47" s="186" t="s">
        <v>254</v>
      </c>
      <c r="C47" s="186" t="s">
        <v>94</v>
      </c>
      <c r="D47" s="109" t="s">
        <v>64</v>
      </c>
      <c r="E47" s="184" t="s">
        <v>124</v>
      </c>
      <c r="F47" s="185"/>
      <c r="G47" s="185"/>
      <c r="H47" s="185"/>
      <c r="I47" s="185">
        <f t="shared" si="0"/>
        <v>33</v>
      </c>
      <c r="J47" s="185">
        <f t="shared" si="1"/>
        <v>20</v>
      </c>
      <c r="K47" s="185">
        <f t="shared" si="7"/>
        <v>13</v>
      </c>
      <c r="L47" s="185"/>
      <c r="M47" s="185"/>
      <c r="N47" s="185"/>
      <c r="O47" s="185">
        <f t="shared" si="3"/>
        <v>0</v>
      </c>
      <c r="P47" s="185">
        <v>0</v>
      </c>
      <c r="Q47" s="185">
        <v>0</v>
      </c>
      <c r="R47" s="185">
        <f t="shared" si="4"/>
        <v>0</v>
      </c>
      <c r="S47" s="185">
        <v>0</v>
      </c>
      <c r="T47" s="185">
        <v>0</v>
      </c>
      <c r="U47" s="185">
        <f t="shared" si="5"/>
        <v>28</v>
      </c>
      <c r="V47" s="185">
        <v>19</v>
      </c>
      <c r="W47" s="185">
        <v>9</v>
      </c>
      <c r="X47" s="185">
        <f t="shared" si="6"/>
        <v>5</v>
      </c>
      <c r="Y47" s="185">
        <v>1</v>
      </c>
      <c r="Z47" s="185">
        <v>4</v>
      </c>
    </row>
    <row r="48" spans="1:26" ht="28.5" customHeight="1" x14ac:dyDescent="0.25">
      <c r="A48" s="186">
        <v>6</v>
      </c>
      <c r="B48" s="186" t="s">
        <v>239</v>
      </c>
      <c r="C48" s="186" t="s">
        <v>95</v>
      </c>
      <c r="D48" s="109" t="s">
        <v>65</v>
      </c>
      <c r="E48" s="184" t="s">
        <v>124</v>
      </c>
      <c r="F48" s="185"/>
      <c r="G48" s="185"/>
      <c r="H48" s="185"/>
      <c r="I48" s="185">
        <f t="shared" si="0"/>
        <v>1</v>
      </c>
      <c r="J48" s="185">
        <f t="shared" si="1"/>
        <v>0</v>
      </c>
      <c r="K48" s="185">
        <f t="shared" si="7"/>
        <v>1</v>
      </c>
      <c r="L48" s="185"/>
      <c r="M48" s="185"/>
      <c r="N48" s="185"/>
      <c r="O48" s="185">
        <f t="shared" si="3"/>
        <v>0</v>
      </c>
      <c r="P48" s="185">
        <v>0</v>
      </c>
      <c r="Q48" s="185">
        <v>0</v>
      </c>
      <c r="R48" s="185">
        <f t="shared" si="4"/>
        <v>1</v>
      </c>
      <c r="S48" s="185">
        <v>0</v>
      </c>
      <c r="T48" s="185">
        <v>1</v>
      </c>
      <c r="U48" s="185">
        <f t="shared" si="5"/>
        <v>0</v>
      </c>
      <c r="V48" s="185">
        <v>0</v>
      </c>
      <c r="W48" s="185">
        <v>0</v>
      </c>
      <c r="X48" s="185">
        <f t="shared" si="6"/>
        <v>0</v>
      </c>
      <c r="Y48" s="185">
        <v>0</v>
      </c>
      <c r="Z48" s="185">
        <v>0</v>
      </c>
    </row>
    <row r="49" spans="1:26" ht="28.5" customHeight="1" x14ac:dyDescent="0.25">
      <c r="A49" s="186">
        <v>6</v>
      </c>
      <c r="B49" s="186" t="s">
        <v>528</v>
      </c>
      <c r="C49" s="186" t="s">
        <v>95</v>
      </c>
      <c r="D49" s="109" t="s">
        <v>65</v>
      </c>
      <c r="E49" s="184" t="s">
        <v>124</v>
      </c>
      <c r="F49" s="185"/>
      <c r="G49" s="185"/>
      <c r="H49" s="185"/>
      <c r="I49" s="185">
        <f t="shared" si="0"/>
        <v>12</v>
      </c>
      <c r="J49" s="185">
        <f t="shared" si="1"/>
        <v>3</v>
      </c>
      <c r="K49" s="185">
        <f t="shared" si="7"/>
        <v>9</v>
      </c>
      <c r="L49" s="185"/>
      <c r="M49" s="185"/>
      <c r="N49" s="185"/>
      <c r="O49" s="185">
        <f t="shared" si="3"/>
        <v>2</v>
      </c>
      <c r="P49" s="185">
        <v>2</v>
      </c>
      <c r="Q49" s="185">
        <v>0</v>
      </c>
      <c r="R49" s="185">
        <f t="shared" si="4"/>
        <v>10</v>
      </c>
      <c r="S49" s="185">
        <v>1</v>
      </c>
      <c r="T49" s="185">
        <v>9</v>
      </c>
      <c r="U49" s="185">
        <f t="shared" si="5"/>
        <v>0</v>
      </c>
      <c r="V49" s="185">
        <v>0</v>
      </c>
      <c r="W49" s="185">
        <v>0</v>
      </c>
      <c r="X49" s="185">
        <f t="shared" si="6"/>
        <v>0</v>
      </c>
      <c r="Y49" s="185">
        <v>0</v>
      </c>
      <c r="Z49" s="185">
        <v>0</v>
      </c>
    </row>
    <row r="50" spans="1:26" ht="28.5" customHeight="1" x14ac:dyDescent="0.25">
      <c r="A50" s="186">
        <v>6</v>
      </c>
      <c r="B50" s="186" t="s">
        <v>529</v>
      </c>
      <c r="C50" s="186" t="s">
        <v>95</v>
      </c>
      <c r="D50" s="109" t="s">
        <v>65</v>
      </c>
      <c r="E50" s="184" t="s">
        <v>124</v>
      </c>
      <c r="F50" s="185"/>
      <c r="G50" s="185"/>
      <c r="H50" s="185"/>
      <c r="I50" s="185">
        <f t="shared" si="0"/>
        <v>33</v>
      </c>
      <c r="J50" s="185">
        <f t="shared" si="1"/>
        <v>13</v>
      </c>
      <c r="K50" s="185">
        <f t="shared" si="7"/>
        <v>20</v>
      </c>
      <c r="L50" s="185"/>
      <c r="M50" s="185"/>
      <c r="N50" s="185"/>
      <c r="O50" s="185">
        <f t="shared" si="3"/>
        <v>14</v>
      </c>
      <c r="P50" s="185">
        <v>6</v>
      </c>
      <c r="Q50" s="185">
        <v>8</v>
      </c>
      <c r="R50" s="185">
        <f t="shared" si="4"/>
        <v>19</v>
      </c>
      <c r="S50" s="185">
        <v>7</v>
      </c>
      <c r="T50" s="185">
        <v>12</v>
      </c>
      <c r="U50" s="185">
        <f t="shared" si="5"/>
        <v>0</v>
      </c>
      <c r="V50" s="185">
        <v>0</v>
      </c>
      <c r="W50" s="185">
        <v>0</v>
      </c>
      <c r="X50" s="185">
        <f t="shared" si="6"/>
        <v>0</v>
      </c>
      <c r="Y50" s="185">
        <v>0</v>
      </c>
      <c r="Z50" s="185">
        <v>0</v>
      </c>
    </row>
    <row r="51" spans="1:26" ht="28.5" customHeight="1" x14ac:dyDescent="0.25">
      <c r="A51" s="186">
        <v>7</v>
      </c>
      <c r="B51" s="186" t="s">
        <v>245</v>
      </c>
      <c r="C51" s="186" t="s">
        <v>95</v>
      </c>
      <c r="D51" s="109" t="s">
        <v>65</v>
      </c>
      <c r="E51" s="184" t="s">
        <v>124</v>
      </c>
      <c r="F51" s="185"/>
      <c r="G51" s="185"/>
      <c r="H51" s="185"/>
      <c r="I51" s="185">
        <f t="shared" si="0"/>
        <v>6345</v>
      </c>
      <c r="J51" s="185">
        <f t="shared" si="1"/>
        <v>2319</v>
      </c>
      <c r="K51" s="185">
        <f t="shared" si="7"/>
        <v>4026</v>
      </c>
      <c r="L51" s="185"/>
      <c r="M51" s="185"/>
      <c r="N51" s="185"/>
      <c r="O51" s="185">
        <f t="shared" si="3"/>
        <v>0</v>
      </c>
      <c r="P51" s="185">
        <v>0</v>
      </c>
      <c r="Q51" s="185">
        <v>0</v>
      </c>
      <c r="R51" s="185">
        <f t="shared" si="4"/>
        <v>36</v>
      </c>
      <c r="S51" s="185">
        <v>5</v>
      </c>
      <c r="T51" s="185">
        <v>31</v>
      </c>
      <c r="U51" s="185">
        <f t="shared" si="5"/>
        <v>2062</v>
      </c>
      <c r="V51" s="185">
        <v>668</v>
      </c>
      <c r="W51" s="185">
        <v>1394</v>
      </c>
      <c r="X51" s="185">
        <f t="shared" si="6"/>
        <v>4247</v>
      </c>
      <c r="Y51" s="185">
        <v>1646</v>
      </c>
      <c r="Z51" s="185">
        <v>2601</v>
      </c>
    </row>
    <row r="52" spans="1:26" ht="28.5" customHeight="1" x14ac:dyDescent="0.25">
      <c r="A52" s="186">
        <v>8</v>
      </c>
      <c r="B52" s="186" t="s">
        <v>254</v>
      </c>
      <c r="C52" s="186" t="s">
        <v>95</v>
      </c>
      <c r="D52" s="109" t="s">
        <v>65</v>
      </c>
      <c r="E52" s="184" t="s">
        <v>124</v>
      </c>
      <c r="F52" s="185"/>
      <c r="G52" s="185"/>
      <c r="H52" s="185"/>
      <c r="I52" s="185">
        <f t="shared" si="0"/>
        <v>15</v>
      </c>
      <c r="J52" s="185">
        <f t="shared" si="1"/>
        <v>9</v>
      </c>
      <c r="K52" s="185">
        <f t="shared" si="7"/>
        <v>6</v>
      </c>
      <c r="L52" s="185"/>
      <c r="M52" s="185"/>
      <c r="N52" s="185"/>
      <c r="O52" s="185">
        <f t="shared" si="3"/>
        <v>0</v>
      </c>
      <c r="P52" s="185">
        <v>0</v>
      </c>
      <c r="Q52" s="185">
        <v>0</v>
      </c>
      <c r="R52" s="185">
        <f t="shared" si="4"/>
        <v>0</v>
      </c>
      <c r="S52" s="185">
        <v>0</v>
      </c>
      <c r="T52" s="185">
        <v>0</v>
      </c>
      <c r="U52" s="185">
        <f t="shared" si="5"/>
        <v>15</v>
      </c>
      <c r="V52" s="185">
        <v>9</v>
      </c>
      <c r="W52" s="185">
        <v>6</v>
      </c>
      <c r="X52" s="185">
        <f t="shared" si="6"/>
        <v>0</v>
      </c>
      <c r="Y52" s="185">
        <v>0</v>
      </c>
      <c r="Z52" s="185">
        <v>0</v>
      </c>
    </row>
    <row r="53" spans="1:26" ht="28.5" customHeight="1" x14ac:dyDescent="0.25">
      <c r="A53" s="186"/>
      <c r="B53" s="186"/>
      <c r="C53" s="186" t="s">
        <v>96</v>
      </c>
      <c r="D53" s="109" t="s">
        <v>66</v>
      </c>
      <c r="E53" s="184" t="s">
        <v>124</v>
      </c>
      <c r="F53" s="185"/>
      <c r="G53" s="185"/>
      <c r="H53" s="185"/>
      <c r="I53" s="185">
        <f t="shared" si="0"/>
        <v>0</v>
      </c>
      <c r="J53" s="185">
        <f t="shared" si="1"/>
        <v>0</v>
      </c>
      <c r="K53" s="185">
        <f t="shared" si="7"/>
        <v>0</v>
      </c>
      <c r="L53" s="185"/>
      <c r="M53" s="185"/>
      <c r="N53" s="185"/>
      <c r="O53" s="185">
        <f t="shared" si="3"/>
        <v>0</v>
      </c>
      <c r="P53" s="185">
        <v>0</v>
      </c>
      <c r="Q53" s="185">
        <v>0</v>
      </c>
      <c r="R53" s="185">
        <f t="shared" si="4"/>
        <v>0</v>
      </c>
      <c r="S53" s="185">
        <v>0</v>
      </c>
      <c r="T53" s="185">
        <v>0</v>
      </c>
      <c r="U53" s="185">
        <f t="shared" si="5"/>
        <v>0</v>
      </c>
      <c r="V53" s="185">
        <v>0</v>
      </c>
      <c r="W53" s="185">
        <v>0</v>
      </c>
      <c r="X53" s="185">
        <f t="shared" si="6"/>
        <v>0</v>
      </c>
      <c r="Y53" s="185">
        <v>0</v>
      </c>
      <c r="Z53" s="185">
        <v>0</v>
      </c>
    </row>
    <row r="54" spans="1:26" ht="28.5" customHeight="1" x14ac:dyDescent="0.25">
      <c r="A54" s="186"/>
      <c r="B54" s="186"/>
      <c r="C54" s="186" t="s">
        <v>97</v>
      </c>
      <c r="D54" s="109" t="s">
        <v>67</v>
      </c>
      <c r="E54" s="184" t="s">
        <v>124</v>
      </c>
      <c r="F54" s="185"/>
      <c r="G54" s="185"/>
      <c r="H54" s="185"/>
      <c r="I54" s="185">
        <f t="shared" si="0"/>
        <v>0</v>
      </c>
      <c r="J54" s="185">
        <f t="shared" si="1"/>
        <v>0</v>
      </c>
      <c r="K54" s="185">
        <f t="shared" si="7"/>
        <v>0</v>
      </c>
      <c r="L54" s="185"/>
      <c r="M54" s="185"/>
      <c r="N54" s="185"/>
      <c r="O54" s="185">
        <f t="shared" si="3"/>
        <v>0</v>
      </c>
      <c r="P54" s="185">
        <v>0</v>
      </c>
      <c r="Q54" s="185">
        <v>0</v>
      </c>
      <c r="R54" s="185">
        <f t="shared" si="4"/>
        <v>0</v>
      </c>
      <c r="S54" s="185">
        <v>0</v>
      </c>
      <c r="T54" s="185">
        <v>0</v>
      </c>
      <c r="U54" s="185">
        <f t="shared" si="5"/>
        <v>0</v>
      </c>
      <c r="V54" s="185">
        <v>0</v>
      </c>
      <c r="W54" s="185">
        <v>0</v>
      </c>
      <c r="X54" s="185">
        <f t="shared" si="6"/>
        <v>0</v>
      </c>
      <c r="Y54" s="185">
        <v>0</v>
      </c>
      <c r="Z54" s="185">
        <v>0</v>
      </c>
    </row>
    <row r="55" spans="1:26" ht="28.5" customHeight="1" x14ac:dyDescent="0.25">
      <c r="A55" s="186">
        <v>6</v>
      </c>
      <c r="B55" s="186" t="s">
        <v>528</v>
      </c>
      <c r="C55" s="186" t="s">
        <v>98</v>
      </c>
      <c r="D55" s="109" t="s">
        <v>68</v>
      </c>
      <c r="E55" s="184" t="s">
        <v>124</v>
      </c>
      <c r="F55" s="185"/>
      <c r="G55" s="185"/>
      <c r="H55" s="185"/>
      <c r="I55" s="185">
        <f t="shared" si="0"/>
        <v>1</v>
      </c>
      <c r="J55" s="185">
        <f t="shared" si="1"/>
        <v>0</v>
      </c>
      <c r="K55" s="185">
        <f t="shared" si="7"/>
        <v>1</v>
      </c>
      <c r="L55" s="185"/>
      <c r="M55" s="185"/>
      <c r="N55" s="185"/>
      <c r="O55" s="185">
        <f t="shared" si="3"/>
        <v>0</v>
      </c>
      <c r="P55" s="185">
        <v>0</v>
      </c>
      <c r="Q55" s="185">
        <v>0</v>
      </c>
      <c r="R55" s="185">
        <f t="shared" si="4"/>
        <v>1</v>
      </c>
      <c r="S55" s="185">
        <v>0</v>
      </c>
      <c r="T55" s="185">
        <v>1</v>
      </c>
      <c r="U55" s="185">
        <f t="shared" si="5"/>
        <v>0</v>
      </c>
      <c r="V55" s="185">
        <v>0</v>
      </c>
      <c r="W55" s="185">
        <v>0</v>
      </c>
      <c r="X55" s="185">
        <f t="shared" si="6"/>
        <v>0</v>
      </c>
      <c r="Y55" s="185">
        <v>0</v>
      </c>
      <c r="Z55" s="185">
        <v>0</v>
      </c>
    </row>
    <row r="56" spans="1:26" ht="28.5" customHeight="1" x14ac:dyDescent="0.25">
      <c r="A56" s="186">
        <v>7</v>
      </c>
      <c r="B56" s="186" t="s">
        <v>245</v>
      </c>
      <c r="C56" s="186" t="s">
        <v>98</v>
      </c>
      <c r="D56" s="109" t="s">
        <v>68</v>
      </c>
      <c r="E56" s="184" t="s">
        <v>124</v>
      </c>
      <c r="F56" s="185"/>
      <c r="G56" s="185"/>
      <c r="H56" s="185"/>
      <c r="I56" s="185">
        <f t="shared" si="0"/>
        <v>936</v>
      </c>
      <c r="J56" s="185">
        <f t="shared" si="1"/>
        <v>557</v>
      </c>
      <c r="K56" s="185">
        <f t="shared" si="7"/>
        <v>379</v>
      </c>
      <c r="L56" s="185"/>
      <c r="M56" s="185"/>
      <c r="N56" s="185"/>
      <c r="O56" s="185">
        <f t="shared" si="3"/>
        <v>0</v>
      </c>
      <c r="P56" s="185">
        <v>0</v>
      </c>
      <c r="Q56" s="185">
        <v>0</v>
      </c>
      <c r="R56" s="185">
        <f t="shared" si="4"/>
        <v>5</v>
      </c>
      <c r="S56" s="185">
        <v>3</v>
      </c>
      <c r="T56" s="185">
        <v>2</v>
      </c>
      <c r="U56" s="185">
        <f t="shared" si="5"/>
        <v>429</v>
      </c>
      <c r="V56" s="185">
        <v>281</v>
      </c>
      <c r="W56" s="185">
        <v>148</v>
      </c>
      <c r="X56" s="185">
        <f t="shared" si="6"/>
        <v>502</v>
      </c>
      <c r="Y56" s="185">
        <v>273</v>
      </c>
      <c r="Z56" s="185">
        <v>229</v>
      </c>
    </row>
    <row r="57" spans="1:26" ht="28.5" customHeight="1" x14ac:dyDescent="0.25">
      <c r="A57" s="186"/>
      <c r="B57" s="186"/>
      <c r="C57" s="186" t="s">
        <v>99</v>
      </c>
      <c r="D57" s="109" t="s">
        <v>640</v>
      </c>
      <c r="E57" s="184" t="s">
        <v>124</v>
      </c>
      <c r="F57" s="185"/>
      <c r="G57" s="185"/>
      <c r="H57" s="185"/>
      <c r="I57" s="185">
        <f t="shared" si="0"/>
        <v>0</v>
      </c>
      <c r="J57" s="185">
        <f t="shared" si="1"/>
        <v>0</v>
      </c>
      <c r="K57" s="185">
        <f t="shared" si="7"/>
        <v>0</v>
      </c>
      <c r="L57" s="185"/>
      <c r="M57" s="185"/>
      <c r="N57" s="185"/>
      <c r="O57" s="185">
        <f t="shared" si="3"/>
        <v>0</v>
      </c>
      <c r="P57" s="185">
        <v>0</v>
      </c>
      <c r="Q57" s="185">
        <v>0</v>
      </c>
      <c r="R57" s="185">
        <f t="shared" si="4"/>
        <v>0</v>
      </c>
      <c r="S57" s="185">
        <v>0</v>
      </c>
      <c r="T57" s="185">
        <v>0</v>
      </c>
      <c r="U57" s="185">
        <f t="shared" si="5"/>
        <v>0</v>
      </c>
      <c r="V57" s="185">
        <v>0</v>
      </c>
      <c r="W57" s="185">
        <v>0</v>
      </c>
      <c r="X57" s="185">
        <f t="shared" si="6"/>
        <v>0</v>
      </c>
      <c r="Y57" s="185">
        <v>0</v>
      </c>
      <c r="Z57" s="185">
        <v>0</v>
      </c>
    </row>
    <row r="58" spans="1:26" ht="28.5" customHeight="1" x14ac:dyDescent="0.25">
      <c r="A58" s="186">
        <v>6</v>
      </c>
      <c r="B58" s="186" t="s">
        <v>529</v>
      </c>
      <c r="C58" s="186" t="s">
        <v>100</v>
      </c>
      <c r="D58" s="109" t="s">
        <v>641</v>
      </c>
      <c r="E58" s="184" t="s">
        <v>124</v>
      </c>
      <c r="F58" s="185"/>
      <c r="G58" s="185"/>
      <c r="H58" s="185"/>
      <c r="I58" s="185">
        <f t="shared" si="0"/>
        <v>15</v>
      </c>
      <c r="J58" s="185">
        <f t="shared" si="1"/>
        <v>11</v>
      </c>
      <c r="K58" s="185">
        <f t="shared" si="7"/>
        <v>4</v>
      </c>
      <c r="L58" s="185"/>
      <c r="M58" s="185"/>
      <c r="N58" s="185"/>
      <c r="O58" s="185">
        <f t="shared" si="3"/>
        <v>8</v>
      </c>
      <c r="P58" s="185">
        <v>4</v>
      </c>
      <c r="Q58" s="185">
        <v>4</v>
      </c>
      <c r="R58" s="185">
        <f t="shared" si="4"/>
        <v>7</v>
      </c>
      <c r="S58" s="185">
        <v>7</v>
      </c>
      <c r="T58" s="185">
        <v>0</v>
      </c>
      <c r="U58" s="185">
        <f t="shared" si="5"/>
        <v>0</v>
      </c>
      <c r="V58" s="185">
        <v>0</v>
      </c>
      <c r="W58" s="185">
        <v>0</v>
      </c>
      <c r="X58" s="185">
        <f t="shared" si="6"/>
        <v>0</v>
      </c>
      <c r="Y58" s="185">
        <v>0</v>
      </c>
      <c r="Z58" s="185"/>
    </row>
    <row r="59" spans="1:26" ht="28.5" customHeight="1" x14ac:dyDescent="0.25">
      <c r="A59" s="186">
        <v>7</v>
      </c>
      <c r="B59" s="186" t="s">
        <v>245</v>
      </c>
      <c r="C59" s="186" t="s">
        <v>100</v>
      </c>
      <c r="D59" s="109" t="s">
        <v>641</v>
      </c>
      <c r="E59" s="184" t="s">
        <v>124</v>
      </c>
      <c r="F59" s="185"/>
      <c r="G59" s="185"/>
      <c r="H59" s="185"/>
      <c r="I59" s="185">
        <f t="shared" si="0"/>
        <v>4100</v>
      </c>
      <c r="J59" s="185">
        <f t="shared" si="1"/>
        <v>1848</v>
      </c>
      <c r="K59" s="185">
        <f t="shared" si="7"/>
        <v>2252</v>
      </c>
      <c r="L59" s="185"/>
      <c r="M59" s="185"/>
      <c r="N59" s="185"/>
      <c r="O59" s="185">
        <f t="shared" si="3"/>
        <v>0</v>
      </c>
      <c r="P59" s="185">
        <v>0</v>
      </c>
      <c r="Q59" s="185">
        <v>0</v>
      </c>
      <c r="R59" s="185">
        <f t="shared" si="4"/>
        <v>79</v>
      </c>
      <c r="S59" s="185">
        <v>34</v>
      </c>
      <c r="T59" s="185">
        <v>45</v>
      </c>
      <c r="U59" s="185">
        <f t="shared" si="5"/>
        <v>2071</v>
      </c>
      <c r="V59" s="185">
        <v>961</v>
      </c>
      <c r="W59" s="185">
        <v>1110</v>
      </c>
      <c r="X59" s="185">
        <f t="shared" si="6"/>
        <v>1950</v>
      </c>
      <c r="Y59" s="185">
        <v>853</v>
      </c>
      <c r="Z59" s="185">
        <v>1097</v>
      </c>
    </row>
    <row r="60" spans="1:26" ht="28.5" customHeight="1" x14ac:dyDescent="0.25">
      <c r="A60" s="186">
        <v>8</v>
      </c>
      <c r="B60" s="186" t="s">
        <v>254</v>
      </c>
      <c r="C60" s="186" t="s">
        <v>100</v>
      </c>
      <c r="D60" s="109" t="s">
        <v>641</v>
      </c>
      <c r="E60" s="184" t="s">
        <v>124</v>
      </c>
      <c r="F60" s="185"/>
      <c r="G60" s="185"/>
      <c r="H60" s="185"/>
      <c r="I60" s="185">
        <f t="shared" si="0"/>
        <v>127</v>
      </c>
      <c r="J60" s="185">
        <f t="shared" si="1"/>
        <v>75</v>
      </c>
      <c r="K60" s="185">
        <f t="shared" si="7"/>
        <v>52</v>
      </c>
      <c r="L60" s="185"/>
      <c r="M60" s="185"/>
      <c r="N60" s="185"/>
      <c r="O60" s="185">
        <f t="shared" si="3"/>
        <v>0</v>
      </c>
      <c r="P60" s="185">
        <v>0</v>
      </c>
      <c r="Q60" s="185">
        <v>0</v>
      </c>
      <c r="R60" s="185">
        <f t="shared" si="4"/>
        <v>0</v>
      </c>
      <c r="S60" s="185">
        <v>0</v>
      </c>
      <c r="T60" s="185">
        <v>0</v>
      </c>
      <c r="U60" s="185">
        <f t="shared" si="5"/>
        <v>115</v>
      </c>
      <c r="V60" s="185">
        <v>72</v>
      </c>
      <c r="W60" s="185">
        <v>43</v>
      </c>
      <c r="X60" s="185">
        <f t="shared" si="6"/>
        <v>12</v>
      </c>
      <c r="Y60" s="185">
        <v>3</v>
      </c>
      <c r="Z60" s="185">
        <v>9</v>
      </c>
    </row>
    <row r="61" spans="1:26" ht="28.5" customHeight="1" x14ac:dyDescent="0.25">
      <c r="A61" s="186">
        <v>9</v>
      </c>
      <c r="B61" s="186" t="s">
        <v>265</v>
      </c>
      <c r="C61" s="186" t="s">
        <v>101</v>
      </c>
      <c r="D61" s="109" t="s">
        <v>69</v>
      </c>
      <c r="E61" s="184" t="s">
        <v>124</v>
      </c>
      <c r="F61" s="227"/>
      <c r="G61" s="227"/>
      <c r="H61" s="227"/>
      <c r="I61" s="185">
        <f t="shared" ref="I61:I64" si="10">+L61+O61+R61+U61+X61</f>
        <v>3</v>
      </c>
      <c r="J61" s="227"/>
      <c r="K61" s="227"/>
      <c r="L61" s="185"/>
      <c r="M61" s="227"/>
      <c r="N61" s="227"/>
      <c r="O61" s="185">
        <v>3</v>
      </c>
      <c r="P61" s="227"/>
      <c r="Q61" s="227"/>
      <c r="R61" s="185">
        <v>0</v>
      </c>
      <c r="S61" s="227"/>
      <c r="T61" s="227"/>
      <c r="U61" s="185">
        <v>0</v>
      </c>
      <c r="V61" s="227"/>
      <c r="W61" s="227"/>
      <c r="X61" s="185">
        <v>0</v>
      </c>
      <c r="Y61" s="227"/>
      <c r="Z61" s="227"/>
    </row>
    <row r="62" spans="1:26" ht="28.5" customHeight="1" x14ac:dyDescent="0.25">
      <c r="A62" s="186"/>
      <c r="B62" s="186"/>
      <c r="C62" s="186" t="s">
        <v>102</v>
      </c>
      <c r="D62" s="109" t="s">
        <v>70</v>
      </c>
      <c r="E62" s="184" t="s">
        <v>124</v>
      </c>
      <c r="F62" s="227"/>
      <c r="G62" s="227"/>
      <c r="H62" s="227"/>
      <c r="I62" s="185">
        <f t="shared" si="10"/>
        <v>0</v>
      </c>
      <c r="J62" s="227"/>
      <c r="K62" s="227"/>
      <c r="L62" s="185"/>
      <c r="M62" s="227"/>
      <c r="N62" s="227"/>
      <c r="O62" s="185">
        <v>0</v>
      </c>
      <c r="P62" s="227"/>
      <c r="Q62" s="227"/>
      <c r="R62" s="185">
        <v>0</v>
      </c>
      <c r="S62" s="227"/>
      <c r="T62" s="227"/>
      <c r="U62" s="185">
        <v>0</v>
      </c>
      <c r="V62" s="227"/>
      <c r="W62" s="227"/>
      <c r="X62" s="185">
        <v>0</v>
      </c>
      <c r="Y62" s="227"/>
      <c r="Z62" s="227"/>
    </row>
    <row r="63" spans="1:26" ht="28.5" customHeight="1" x14ac:dyDescent="0.25">
      <c r="A63" s="186"/>
      <c r="B63" s="186"/>
      <c r="C63" s="186" t="s">
        <v>103</v>
      </c>
      <c r="D63" s="109" t="s">
        <v>71</v>
      </c>
      <c r="E63" s="184" t="s">
        <v>124</v>
      </c>
      <c r="F63" s="227"/>
      <c r="G63" s="227"/>
      <c r="H63" s="227"/>
      <c r="I63" s="185">
        <f t="shared" si="10"/>
        <v>0</v>
      </c>
      <c r="J63" s="227"/>
      <c r="K63" s="227"/>
      <c r="L63" s="185"/>
      <c r="M63" s="227"/>
      <c r="N63" s="227"/>
      <c r="O63" s="185">
        <v>0</v>
      </c>
      <c r="P63" s="227"/>
      <c r="Q63" s="227"/>
      <c r="R63" s="185">
        <v>0</v>
      </c>
      <c r="S63" s="227"/>
      <c r="T63" s="227"/>
      <c r="U63" s="185">
        <v>0</v>
      </c>
      <c r="V63" s="227"/>
      <c r="W63" s="227"/>
      <c r="X63" s="185">
        <v>0</v>
      </c>
      <c r="Y63" s="227"/>
      <c r="Z63" s="227"/>
    </row>
    <row r="64" spans="1:26" ht="28.5" customHeight="1" x14ac:dyDescent="0.25">
      <c r="A64" s="186"/>
      <c r="B64" s="186"/>
      <c r="C64" s="186" t="s">
        <v>104</v>
      </c>
      <c r="D64" s="109" t="s">
        <v>72</v>
      </c>
      <c r="E64" s="184" t="s">
        <v>124</v>
      </c>
      <c r="F64" s="227"/>
      <c r="G64" s="227"/>
      <c r="H64" s="227"/>
      <c r="I64" s="185">
        <f t="shared" si="10"/>
        <v>1</v>
      </c>
      <c r="J64" s="227"/>
      <c r="K64" s="227"/>
      <c r="L64" s="185"/>
      <c r="M64" s="227"/>
      <c r="N64" s="227"/>
      <c r="O64" s="185">
        <v>1</v>
      </c>
      <c r="P64" s="227"/>
      <c r="Q64" s="227"/>
      <c r="R64" s="185">
        <v>0</v>
      </c>
      <c r="S64" s="227"/>
      <c r="T64" s="227"/>
      <c r="U64" s="185">
        <v>0</v>
      </c>
      <c r="V64" s="227"/>
      <c r="W64" s="227"/>
      <c r="X64" s="185">
        <v>0</v>
      </c>
      <c r="Y64" s="227"/>
      <c r="Z64" s="227"/>
    </row>
    <row r="65" spans="1:26" x14ac:dyDescent="0.25">
      <c r="A65" s="228" t="s">
        <v>419</v>
      </c>
      <c r="B65" s="228"/>
      <c r="C65" s="228"/>
      <c r="D65" s="228"/>
      <c r="E65" s="183"/>
      <c r="F65" s="227"/>
      <c r="G65" s="227"/>
      <c r="H65" s="227"/>
      <c r="I65" s="185"/>
      <c r="J65" s="227"/>
      <c r="K65" s="227"/>
      <c r="L65" s="185"/>
      <c r="M65" s="227"/>
      <c r="N65" s="227"/>
      <c r="O65" s="185"/>
      <c r="P65" s="227"/>
      <c r="Q65" s="227"/>
      <c r="R65" s="185"/>
      <c r="S65" s="227"/>
      <c r="T65" s="227"/>
      <c r="U65" s="185"/>
      <c r="V65" s="227"/>
      <c r="W65" s="227"/>
      <c r="X65" s="185"/>
      <c r="Y65" s="227"/>
      <c r="Z65" s="227"/>
    </row>
  </sheetData>
  <autoFilter ref="A5:Z65"/>
  <mergeCells count="48">
    <mergeCell ref="S65:T65"/>
    <mergeCell ref="V65:W65"/>
    <mergeCell ref="Y65:Z65"/>
    <mergeCell ref="A65:D65"/>
    <mergeCell ref="F65:H65"/>
    <mergeCell ref="J65:K65"/>
    <mergeCell ref="M65:N65"/>
    <mergeCell ref="P65:Q65"/>
    <mergeCell ref="V63:W63"/>
    <mergeCell ref="Y63:Z63"/>
    <mergeCell ref="F64:H64"/>
    <mergeCell ref="J64:K64"/>
    <mergeCell ref="M64:N64"/>
    <mergeCell ref="P64:Q64"/>
    <mergeCell ref="S64:T64"/>
    <mergeCell ref="V64:W64"/>
    <mergeCell ref="Y64:Z64"/>
    <mergeCell ref="F63:H63"/>
    <mergeCell ref="J63:K63"/>
    <mergeCell ref="M63:N63"/>
    <mergeCell ref="P63:Q63"/>
    <mergeCell ref="S63:T63"/>
    <mergeCell ref="S61:T61"/>
    <mergeCell ref="V61:W61"/>
    <mergeCell ref="Y61:Z61"/>
    <mergeCell ref="F62:H62"/>
    <mergeCell ref="J62:K62"/>
    <mergeCell ref="M62:N62"/>
    <mergeCell ref="P62:Q62"/>
    <mergeCell ref="S62:T62"/>
    <mergeCell ref="V62:W62"/>
    <mergeCell ref="Y62:Z62"/>
    <mergeCell ref="F61:H61"/>
    <mergeCell ref="J61:K61"/>
    <mergeCell ref="M61:N61"/>
    <mergeCell ref="P61:Q61"/>
    <mergeCell ref="A4:A5"/>
    <mergeCell ref="B4:B5"/>
    <mergeCell ref="C4:C5"/>
    <mergeCell ref="D4:D5"/>
    <mergeCell ref="E4:E5"/>
    <mergeCell ref="X4:Z4"/>
    <mergeCell ref="F4:H4"/>
    <mergeCell ref="I4:K4"/>
    <mergeCell ref="L4:N4"/>
    <mergeCell ref="R4:T4"/>
    <mergeCell ref="U4:W4"/>
    <mergeCell ref="O4:Q4"/>
  </mergeCells>
  <printOptions horizontalCentered="1"/>
  <pageMargins left="0.11811023622047245" right="0.11811023622047245" top="0.74803149606299213" bottom="0.43307086614173229" header="0.31496062992125984" footer="0.31496062992125984"/>
  <pageSetup paperSize="9" scale="60" orientation="landscape"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AA23"/>
  <sheetViews>
    <sheetView showGridLines="0" workbookViewId="0"/>
  </sheetViews>
  <sheetFormatPr defaultRowHeight="15" x14ac:dyDescent="0.25"/>
  <cols>
    <col min="1" max="3" width="7.7109375" style="7" customWidth="1"/>
    <col min="4" max="4" width="49.85546875" style="7" customWidth="1"/>
    <col min="5" max="5" width="14" style="7" customWidth="1"/>
    <col min="6" max="6" width="8.5703125" style="7" customWidth="1"/>
    <col min="7" max="18" width="7.7109375" style="7" customWidth="1"/>
    <col min="19" max="27" width="7.7109375" style="2" customWidth="1"/>
    <col min="28" max="16384" width="9.140625" style="2"/>
  </cols>
  <sheetData>
    <row r="1" spans="1:27" s="7" customFormat="1" ht="30" customHeight="1" x14ac:dyDescent="0.25">
      <c r="A1" s="5" t="s">
        <v>80</v>
      </c>
      <c r="D1" s="13"/>
    </row>
    <row r="2" spans="1:27" s="7" customFormat="1" ht="30" customHeight="1" x14ac:dyDescent="0.25">
      <c r="A2" s="1" t="s">
        <v>515</v>
      </c>
      <c r="O2" s="37"/>
      <c r="P2" s="37"/>
      <c r="Q2" s="37"/>
      <c r="R2" s="37"/>
      <c r="S2" s="37"/>
      <c r="T2" s="37"/>
      <c r="U2" s="37"/>
      <c r="V2" s="37"/>
      <c r="W2" s="37"/>
      <c r="X2" s="37"/>
      <c r="Y2" s="37"/>
      <c r="Z2" s="37"/>
      <c r="AA2" s="37"/>
    </row>
    <row r="3" spans="1:27" ht="17.25" customHeight="1" x14ac:dyDescent="0.25">
      <c r="A3" s="1"/>
    </row>
    <row r="4" spans="1:27" s="4" customFormat="1" ht="24.75" customHeight="1" x14ac:dyDescent="0.25">
      <c r="A4" s="213" t="s">
        <v>20</v>
      </c>
      <c r="B4" s="213" t="s">
        <v>118</v>
      </c>
      <c r="C4" s="213" t="s">
        <v>11</v>
      </c>
      <c r="D4" s="213" t="s">
        <v>414</v>
      </c>
      <c r="E4" s="213" t="s">
        <v>415</v>
      </c>
      <c r="F4" s="213" t="s">
        <v>73</v>
      </c>
      <c r="G4" s="213" t="s">
        <v>46</v>
      </c>
      <c r="H4" s="214"/>
      <c r="I4" s="214"/>
      <c r="J4" s="193" t="s">
        <v>44</v>
      </c>
      <c r="K4" s="193"/>
      <c r="L4" s="193"/>
      <c r="M4" s="213" t="s">
        <v>74</v>
      </c>
      <c r="N4" s="214"/>
      <c r="O4" s="214"/>
      <c r="P4" s="193" t="s">
        <v>502</v>
      </c>
      <c r="Q4" s="193"/>
      <c r="R4" s="193"/>
      <c r="S4" s="191" t="s">
        <v>404</v>
      </c>
      <c r="T4" s="191"/>
      <c r="U4" s="191"/>
      <c r="V4" s="213" t="s">
        <v>405</v>
      </c>
      <c r="W4" s="213"/>
      <c r="X4" s="213"/>
      <c r="Y4" s="213" t="s">
        <v>406</v>
      </c>
      <c r="Z4" s="213"/>
      <c r="AA4" s="213"/>
    </row>
    <row r="5" spans="1:27" s="4" customFormat="1" ht="24.75" customHeight="1" x14ac:dyDescent="0.25">
      <c r="A5" s="213"/>
      <c r="B5" s="213"/>
      <c r="C5" s="213"/>
      <c r="D5" s="214"/>
      <c r="E5" s="213"/>
      <c r="F5" s="213"/>
      <c r="G5" s="80" t="s">
        <v>8</v>
      </c>
      <c r="H5" s="80" t="s">
        <v>6</v>
      </c>
      <c r="I5" s="80" t="s">
        <v>7</v>
      </c>
      <c r="J5" s="102" t="s">
        <v>8</v>
      </c>
      <c r="K5" s="102" t="s">
        <v>6</v>
      </c>
      <c r="L5" s="102" t="s">
        <v>7</v>
      </c>
      <c r="M5" s="80" t="s">
        <v>6</v>
      </c>
      <c r="N5" s="80" t="s">
        <v>7</v>
      </c>
      <c r="O5" s="80" t="s">
        <v>8</v>
      </c>
      <c r="P5" s="102" t="s">
        <v>8</v>
      </c>
      <c r="Q5" s="102" t="s">
        <v>6</v>
      </c>
      <c r="R5" s="102" t="s">
        <v>7</v>
      </c>
      <c r="S5" s="110" t="s">
        <v>8</v>
      </c>
      <c r="T5" s="110" t="s">
        <v>6</v>
      </c>
      <c r="U5" s="110" t="s">
        <v>7</v>
      </c>
      <c r="V5" s="80" t="s">
        <v>8</v>
      </c>
      <c r="W5" s="80" t="s">
        <v>6</v>
      </c>
      <c r="X5" s="80" t="s">
        <v>7</v>
      </c>
      <c r="Y5" s="80" t="s">
        <v>8</v>
      </c>
      <c r="Z5" s="80" t="s">
        <v>6</v>
      </c>
      <c r="AA5" s="80" t="s">
        <v>7</v>
      </c>
    </row>
    <row r="6" spans="1:27" s="9" customFormat="1" ht="25.5" customHeight="1" x14ac:dyDescent="0.25">
      <c r="A6" s="111">
        <v>6</v>
      </c>
      <c r="B6" s="111" t="s">
        <v>232</v>
      </c>
      <c r="C6" s="112" t="s">
        <v>346</v>
      </c>
      <c r="D6" s="113" t="s">
        <v>347</v>
      </c>
      <c r="E6" s="112" t="s">
        <v>124</v>
      </c>
      <c r="F6" s="112" t="s">
        <v>201</v>
      </c>
      <c r="G6" s="114">
        <v>450</v>
      </c>
      <c r="H6" s="115"/>
      <c r="I6" s="115"/>
      <c r="J6" s="116">
        <f>+S6+V6+Y6+P6</f>
        <v>0</v>
      </c>
      <c r="K6" s="116">
        <f>+T6+W6+Z6+Q6</f>
        <v>0</v>
      </c>
      <c r="L6" s="116">
        <f>+U6+X6+AA6+R6</f>
        <v>0</v>
      </c>
      <c r="M6" s="116"/>
      <c r="N6" s="117"/>
      <c r="O6" s="117"/>
      <c r="P6" s="117">
        <f>Q6+R6</f>
        <v>0</v>
      </c>
      <c r="Q6" s="117">
        <v>0</v>
      </c>
      <c r="R6" s="117">
        <v>0</v>
      </c>
      <c r="S6" s="117">
        <f>T6+U6</f>
        <v>0</v>
      </c>
      <c r="T6" s="117">
        <v>0</v>
      </c>
      <c r="U6" s="117">
        <v>0</v>
      </c>
      <c r="V6" s="117">
        <f>W6+X6</f>
        <v>0</v>
      </c>
      <c r="W6" s="117">
        <v>0</v>
      </c>
      <c r="X6" s="117">
        <v>0</v>
      </c>
      <c r="Y6" s="117">
        <f>Z6+AA6</f>
        <v>0</v>
      </c>
      <c r="Z6" s="117">
        <v>0</v>
      </c>
      <c r="AA6" s="117">
        <v>0</v>
      </c>
    </row>
    <row r="7" spans="1:27" s="9" customFormat="1" ht="25.5" customHeight="1" x14ac:dyDescent="0.25">
      <c r="A7" s="111">
        <v>6</v>
      </c>
      <c r="B7" s="111" t="s">
        <v>236</v>
      </c>
      <c r="C7" s="112" t="s">
        <v>348</v>
      </c>
      <c r="D7" s="113" t="s">
        <v>349</v>
      </c>
      <c r="E7" s="112" t="s">
        <v>124</v>
      </c>
      <c r="F7" s="112" t="s">
        <v>201</v>
      </c>
      <c r="G7" s="114">
        <v>10000</v>
      </c>
      <c r="H7" s="115"/>
      <c r="I7" s="115"/>
      <c r="J7" s="116">
        <f t="shared" ref="J7:L19" si="0">+S7+V7+Y7+P7</f>
        <v>0</v>
      </c>
      <c r="K7" s="116">
        <f t="shared" si="0"/>
        <v>0</v>
      </c>
      <c r="L7" s="116">
        <f t="shared" si="0"/>
        <v>0</v>
      </c>
      <c r="M7" s="116"/>
      <c r="N7" s="117"/>
      <c r="O7" s="117"/>
      <c r="P7" s="117">
        <f>Q7+R7</f>
        <v>0</v>
      </c>
      <c r="Q7" s="117">
        <v>0</v>
      </c>
      <c r="R7" s="117">
        <v>0</v>
      </c>
      <c r="S7" s="117">
        <f>T7+U7</f>
        <v>0</v>
      </c>
      <c r="T7" s="117">
        <v>0</v>
      </c>
      <c r="U7" s="117">
        <v>0</v>
      </c>
      <c r="V7" s="117">
        <f>W7+X7</f>
        <v>0</v>
      </c>
      <c r="W7" s="117">
        <v>0</v>
      </c>
      <c r="X7" s="117">
        <v>0</v>
      </c>
      <c r="Y7" s="117">
        <f>Z7+AA7</f>
        <v>0</v>
      </c>
      <c r="Z7" s="117">
        <v>0</v>
      </c>
      <c r="AA7" s="117">
        <v>0</v>
      </c>
    </row>
    <row r="8" spans="1:27" s="9" customFormat="1" ht="25.5" customHeight="1" x14ac:dyDescent="0.25">
      <c r="A8" s="111">
        <v>6</v>
      </c>
      <c r="B8" s="111" t="s">
        <v>239</v>
      </c>
      <c r="C8" s="112" t="s">
        <v>350</v>
      </c>
      <c r="D8" s="113" t="s">
        <v>351</v>
      </c>
      <c r="E8" s="112" t="s">
        <v>124</v>
      </c>
      <c r="F8" s="112" t="s">
        <v>201</v>
      </c>
      <c r="G8" s="114">
        <v>400</v>
      </c>
      <c r="H8" s="115"/>
      <c r="I8" s="115"/>
      <c r="J8" s="116">
        <f t="shared" si="0"/>
        <v>1</v>
      </c>
      <c r="K8" s="116">
        <f t="shared" si="0"/>
        <v>0</v>
      </c>
      <c r="L8" s="116">
        <f t="shared" si="0"/>
        <v>1</v>
      </c>
      <c r="M8" s="116"/>
      <c r="N8" s="117"/>
      <c r="O8" s="117"/>
      <c r="P8" s="117">
        <f>Q8+R8</f>
        <v>0</v>
      </c>
      <c r="Q8" s="117">
        <v>0</v>
      </c>
      <c r="R8" s="117">
        <v>0</v>
      </c>
      <c r="S8" s="117">
        <f>T8+U8</f>
        <v>1</v>
      </c>
      <c r="T8" s="117">
        <v>0</v>
      </c>
      <c r="U8" s="117">
        <v>1</v>
      </c>
      <c r="V8" s="117">
        <f>W8+X8</f>
        <v>0</v>
      </c>
      <c r="W8" s="117">
        <v>0</v>
      </c>
      <c r="X8" s="117">
        <v>0</v>
      </c>
      <c r="Y8" s="117">
        <f>Z8+AA8</f>
        <v>0</v>
      </c>
      <c r="Z8" s="117">
        <v>0</v>
      </c>
      <c r="AA8" s="117">
        <v>0</v>
      </c>
    </row>
    <row r="9" spans="1:27" s="9" customFormat="1" ht="25.5" customHeight="1" x14ac:dyDescent="0.25">
      <c r="A9" s="111">
        <v>6</v>
      </c>
      <c r="B9" s="111" t="s">
        <v>239</v>
      </c>
      <c r="C9" s="112" t="s">
        <v>352</v>
      </c>
      <c r="D9" s="113" t="s">
        <v>353</v>
      </c>
      <c r="E9" s="112" t="s">
        <v>124</v>
      </c>
      <c r="F9" s="112" t="s">
        <v>201</v>
      </c>
      <c r="G9" s="114">
        <v>33500</v>
      </c>
      <c r="H9" s="115"/>
      <c r="I9" s="115"/>
      <c r="J9" s="116">
        <f t="shared" si="0"/>
        <v>0</v>
      </c>
      <c r="K9" s="116">
        <f t="shared" si="0"/>
        <v>0</v>
      </c>
      <c r="L9" s="116">
        <f t="shared" si="0"/>
        <v>0</v>
      </c>
      <c r="M9" s="116"/>
      <c r="N9" s="117"/>
      <c r="O9" s="117"/>
      <c r="P9" s="118">
        <v>0</v>
      </c>
      <c r="Q9" s="118">
        <v>0</v>
      </c>
      <c r="R9" s="118">
        <v>0</v>
      </c>
      <c r="S9" s="118">
        <v>0</v>
      </c>
      <c r="T9" s="118">
        <v>0</v>
      </c>
      <c r="U9" s="118">
        <v>0</v>
      </c>
      <c r="V9" s="118">
        <v>0</v>
      </c>
      <c r="W9" s="118">
        <v>0</v>
      </c>
      <c r="X9" s="118">
        <v>0</v>
      </c>
      <c r="Y9" s="118">
        <v>0</v>
      </c>
      <c r="Z9" s="118">
        <v>0</v>
      </c>
      <c r="AA9" s="118">
        <v>0</v>
      </c>
    </row>
    <row r="10" spans="1:27" s="9" customFormat="1" ht="25.5" customHeight="1" x14ac:dyDescent="0.25">
      <c r="A10" s="111">
        <v>7</v>
      </c>
      <c r="B10" s="111" t="s">
        <v>245</v>
      </c>
      <c r="C10" s="112" t="s">
        <v>354</v>
      </c>
      <c r="D10" s="113" t="s">
        <v>355</v>
      </c>
      <c r="E10" s="112" t="s">
        <v>124</v>
      </c>
      <c r="F10" s="112" t="s">
        <v>201</v>
      </c>
      <c r="G10" s="114">
        <v>36000</v>
      </c>
      <c r="H10" s="115"/>
      <c r="I10" s="115"/>
      <c r="J10" s="119">
        <f t="shared" si="0"/>
        <v>19262</v>
      </c>
      <c r="K10" s="116">
        <f t="shared" si="0"/>
        <v>7487</v>
      </c>
      <c r="L10" s="116">
        <f t="shared" si="0"/>
        <v>11775</v>
      </c>
      <c r="M10" s="116"/>
      <c r="N10" s="117"/>
      <c r="O10" s="117"/>
      <c r="P10" s="117">
        <f>Q10+R10</f>
        <v>0</v>
      </c>
      <c r="Q10" s="117">
        <v>0</v>
      </c>
      <c r="R10" s="117">
        <v>0</v>
      </c>
      <c r="S10" s="117">
        <f>T10+U10</f>
        <v>1681</v>
      </c>
      <c r="T10" s="117">
        <v>577</v>
      </c>
      <c r="U10" s="117">
        <v>1104</v>
      </c>
      <c r="V10" s="117">
        <f>W10+X10</f>
        <v>9123</v>
      </c>
      <c r="W10" s="117">
        <v>3676</v>
      </c>
      <c r="X10" s="117">
        <v>5447</v>
      </c>
      <c r="Y10" s="117">
        <f>+Z10+AA10</f>
        <v>8458</v>
      </c>
      <c r="Z10" s="117">
        <v>3234</v>
      </c>
      <c r="AA10" s="117">
        <v>5224</v>
      </c>
    </row>
    <row r="11" spans="1:27" s="9" customFormat="1" ht="25.5" customHeight="1" x14ac:dyDescent="0.25">
      <c r="A11" s="111">
        <v>7</v>
      </c>
      <c r="B11" s="111" t="s">
        <v>245</v>
      </c>
      <c r="C11" s="112" t="s">
        <v>356</v>
      </c>
      <c r="D11" s="113" t="s">
        <v>357</v>
      </c>
      <c r="E11" s="112" t="s">
        <v>124</v>
      </c>
      <c r="F11" s="112" t="s">
        <v>201</v>
      </c>
      <c r="G11" s="114">
        <v>34</v>
      </c>
      <c r="H11" s="115"/>
      <c r="I11" s="115"/>
      <c r="J11" s="116">
        <f t="shared" si="0"/>
        <v>12</v>
      </c>
      <c r="K11" s="116">
        <f t="shared" si="0"/>
        <v>0</v>
      </c>
      <c r="L11" s="116">
        <f t="shared" si="0"/>
        <v>0</v>
      </c>
      <c r="M11" s="116"/>
      <c r="N11" s="117"/>
      <c r="O11" s="117"/>
      <c r="P11" s="117">
        <v>12</v>
      </c>
      <c r="Q11" s="117"/>
      <c r="R11" s="117"/>
      <c r="S11" s="117">
        <f>T11+U11</f>
        <v>0</v>
      </c>
      <c r="T11" s="117"/>
      <c r="U11" s="117"/>
      <c r="V11" s="117">
        <f>W11+X11</f>
        <v>0</v>
      </c>
      <c r="W11" s="117"/>
      <c r="X11" s="117"/>
      <c r="Y11" s="117">
        <f>Z11+AA11</f>
        <v>0</v>
      </c>
      <c r="Z11" s="117"/>
      <c r="AA11" s="117"/>
    </row>
    <row r="12" spans="1:27" s="9" customFormat="1" ht="25.5" customHeight="1" x14ac:dyDescent="0.25">
      <c r="A12" s="111">
        <v>7</v>
      </c>
      <c r="B12" s="111" t="s">
        <v>248</v>
      </c>
      <c r="C12" s="112" t="s">
        <v>358</v>
      </c>
      <c r="D12" s="113" t="s">
        <v>359</v>
      </c>
      <c r="E12" s="112" t="s">
        <v>124</v>
      </c>
      <c r="F12" s="120" t="s">
        <v>201</v>
      </c>
      <c r="G12" s="114">
        <v>1100</v>
      </c>
      <c r="H12" s="115"/>
      <c r="I12" s="115"/>
      <c r="J12" s="116">
        <f t="shared" si="0"/>
        <v>0</v>
      </c>
      <c r="K12" s="116">
        <f t="shared" si="0"/>
        <v>0</v>
      </c>
      <c r="L12" s="116">
        <f t="shared" si="0"/>
        <v>0</v>
      </c>
      <c r="M12" s="117"/>
      <c r="N12" s="117"/>
      <c r="O12" s="117"/>
      <c r="P12" s="117">
        <f>Q12+R12</f>
        <v>0</v>
      </c>
      <c r="Q12" s="117">
        <v>0</v>
      </c>
      <c r="R12" s="117">
        <v>0</v>
      </c>
      <c r="S12" s="117">
        <f>T12+U12</f>
        <v>0</v>
      </c>
      <c r="T12" s="117">
        <v>0</v>
      </c>
      <c r="U12" s="117">
        <v>0</v>
      </c>
      <c r="V12" s="117">
        <f>W12+X12</f>
        <v>0</v>
      </c>
      <c r="W12" s="117">
        <v>0</v>
      </c>
      <c r="X12" s="117">
        <v>0</v>
      </c>
      <c r="Y12" s="117">
        <f>Z12+AA12</f>
        <v>0</v>
      </c>
      <c r="Z12" s="117">
        <v>0</v>
      </c>
      <c r="AA12" s="117">
        <v>0</v>
      </c>
    </row>
    <row r="13" spans="1:27" s="9" customFormat="1" ht="25.5" customHeight="1" x14ac:dyDescent="0.25">
      <c r="A13" s="111">
        <v>8</v>
      </c>
      <c r="B13" s="111" t="s">
        <v>251</v>
      </c>
      <c r="C13" s="112" t="s">
        <v>360</v>
      </c>
      <c r="D13" s="113" t="s">
        <v>361</v>
      </c>
      <c r="E13" s="112" t="s">
        <v>124</v>
      </c>
      <c r="F13" s="112" t="s">
        <v>201</v>
      </c>
      <c r="G13" s="114">
        <v>60</v>
      </c>
      <c r="H13" s="115"/>
      <c r="I13" s="115"/>
      <c r="J13" s="116">
        <f t="shared" si="0"/>
        <v>196</v>
      </c>
      <c r="K13" s="116">
        <f t="shared" si="0"/>
        <v>0</v>
      </c>
      <c r="L13" s="116">
        <f t="shared" si="0"/>
        <v>0</v>
      </c>
      <c r="M13" s="117"/>
      <c r="N13" s="117"/>
      <c r="O13" s="117"/>
      <c r="P13" s="117">
        <v>49</v>
      </c>
      <c r="Q13" s="117"/>
      <c r="R13" s="117"/>
      <c r="S13" s="117">
        <v>49</v>
      </c>
      <c r="T13" s="117"/>
      <c r="U13" s="117"/>
      <c r="V13" s="117">
        <v>49</v>
      </c>
      <c r="W13" s="117"/>
      <c r="X13" s="117"/>
      <c r="Y13" s="117">
        <v>49</v>
      </c>
      <c r="Z13" s="117"/>
      <c r="AA13" s="117"/>
    </row>
    <row r="14" spans="1:27" s="9" customFormat="1" ht="25.5" customHeight="1" x14ac:dyDescent="0.25">
      <c r="A14" s="111">
        <v>8</v>
      </c>
      <c r="B14" s="111" t="s">
        <v>251</v>
      </c>
      <c r="C14" s="112" t="s">
        <v>362</v>
      </c>
      <c r="D14" s="113" t="s">
        <v>363</v>
      </c>
      <c r="E14" s="112" t="s">
        <v>124</v>
      </c>
      <c r="F14" s="112" t="s">
        <v>201</v>
      </c>
      <c r="G14" s="114">
        <v>8</v>
      </c>
      <c r="H14" s="115"/>
      <c r="I14" s="115"/>
      <c r="J14" s="116">
        <f t="shared" si="0"/>
        <v>8</v>
      </c>
      <c r="K14" s="116">
        <f t="shared" si="0"/>
        <v>0</v>
      </c>
      <c r="L14" s="116">
        <f t="shared" si="0"/>
        <v>0</v>
      </c>
      <c r="M14" s="117"/>
      <c r="N14" s="117"/>
      <c r="O14" s="117"/>
      <c r="P14" s="118">
        <v>8</v>
      </c>
      <c r="Q14" s="117"/>
      <c r="R14" s="117"/>
      <c r="S14" s="117"/>
      <c r="T14" s="117"/>
      <c r="U14" s="117"/>
      <c r="V14" s="117"/>
      <c r="W14" s="117"/>
      <c r="X14" s="117"/>
      <c r="Y14" s="117"/>
      <c r="Z14" s="117"/>
      <c r="AA14" s="117"/>
    </row>
    <row r="15" spans="1:27" s="9" customFormat="1" ht="25.5" customHeight="1" x14ac:dyDescent="0.25">
      <c r="A15" s="111">
        <v>8</v>
      </c>
      <c r="B15" s="111" t="s">
        <v>254</v>
      </c>
      <c r="C15" s="112" t="s">
        <v>364</v>
      </c>
      <c r="D15" s="113" t="s">
        <v>365</v>
      </c>
      <c r="E15" s="112" t="s">
        <v>124</v>
      </c>
      <c r="F15" s="112" t="s">
        <v>201</v>
      </c>
      <c r="G15" s="114">
        <v>4200</v>
      </c>
      <c r="H15" s="115"/>
      <c r="I15" s="115"/>
      <c r="J15" s="116">
        <f t="shared" si="0"/>
        <v>244</v>
      </c>
      <c r="K15" s="116">
        <f t="shared" si="0"/>
        <v>139</v>
      </c>
      <c r="L15" s="116">
        <f t="shared" si="0"/>
        <v>105</v>
      </c>
      <c r="M15" s="117"/>
      <c r="N15" s="117"/>
      <c r="O15" s="117"/>
      <c r="P15" s="117">
        <f>Q15+R15</f>
        <v>0</v>
      </c>
      <c r="Q15" s="117">
        <v>0</v>
      </c>
      <c r="R15" s="117">
        <v>0</v>
      </c>
      <c r="S15" s="117">
        <f>T15+U15</f>
        <v>2</v>
      </c>
      <c r="T15" s="117">
        <v>2</v>
      </c>
      <c r="U15" s="117">
        <v>0</v>
      </c>
      <c r="V15" s="117">
        <f>W15+X15</f>
        <v>242</v>
      </c>
      <c r="W15" s="117">
        <v>137</v>
      </c>
      <c r="X15" s="117">
        <v>105</v>
      </c>
      <c r="Y15" s="117">
        <f>Z15+AA15</f>
        <v>0</v>
      </c>
      <c r="Z15" s="117">
        <v>0</v>
      </c>
      <c r="AA15" s="117">
        <v>0</v>
      </c>
    </row>
    <row r="16" spans="1:27" s="9" customFormat="1" ht="25.5" customHeight="1" x14ac:dyDescent="0.25">
      <c r="A16" s="111">
        <v>8</v>
      </c>
      <c r="B16" s="111" t="s">
        <v>254</v>
      </c>
      <c r="C16" s="112" t="s">
        <v>366</v>
      </c>
      <c r="D16" s="113" t="s">
        <v>367</v>
      </c>
      <c r="E16" s="112" t="s">
        <v>124</v>
      </c>
      <c r="F16" s="112" t="s">
        <v>201</v>
      </c>
      <c r="G16" s="114">
        <v>800</v>
      </c>
      <c r="H16" s="115"/>
      <c r="I16" s="115"/>
      <c r="J16" s="119">
        <f t="shared" si="0"/>
        <v>0</v>
      </c>
      <c r="K16" s="119">
        <f t="shared" si="0"/>
        <v>0</v>
      </c>
      <c r="L16" s="119">
        <f t="shared" si="0"/>
        <v>0</v>
      </c>
      <c r="M16" s="118"/>
      <c r="N16" s="117"/>
      <c r="O16" s="117"/>
      <c r="P16" s="117">
        <f>Q16+R16</f>
        <v>0</v>
      </c>
      <c r="Q16" s="117">
        <v>0</v>
      </c>
      <c r="R16" s="117">
        <v>0</v>
      </c>
      <c r="S16" s="117">
        <f>T16+U16</f>
        <v>0</v>
      </c>
      <c r="T16" s="117">
        <v>0</v>
      </c>
      <c r="U16" s="117">
        <v>0</v>
      </c>
      <c r="V16" s="117">
        <f>W16+X16</f>
        <v>0</v>
      </c>
      <c r="W16" s="117">
        <v>0</v>
      </c>
      <c r="X16" s="117">
        <v>0</v>
      </c>
      <c r="Y16" s="117">
        <f>Z16+AA16</f>
        <v>0</v>
      </c>
      <c r="Z16" s="117">
        <v>0</v>
      </c>
      <c r="AA16" s="117">
        <v>0</v>
      </c>
    </row>
    <row r="17" spans="1:27" s="9" customFormat="1" ht="25.5" customHeight="1" x14ac:dyDescent="0.25">
      <c r="A17" s="111">
        <v>8</v>
      </c>
      <c r="B17" s="111" t="s">
        <v>259</v>
      </c>
      <c r="C17" s="112" t="s">
        <v>368</v>
      </c>
      <c r="D17" s="113" t="s">
        <v>369</v>
      </c>
      <c r="E17" s="112" t="s">
        <v>124</v>
      </c>
      <c r="F17" s="112" t="s">
        <v>201</v>
      </c>
      <c r="G17" s="114">
        <v>5400</v>
      </c>
      <c r="H17" s="115"/>
      <c r="I17" s="115"/>
      <c r="J17" s="116">
        <f t="shared" si="0"/>
        <v>0</v>
      </c>
      <c r="K17" s="116">
        <f t="shared" si="0"/>
        <v>0</v>
      </c>
      <c r="L17" s="116">
        <f t="shared" si="0"/>
        <v>0</v>
      </c>
      <c r="M17" s="117"/>
      <c r="N17" s="117"/>
      <c r="O17" s="117"/>
      <c r="P17" s="117">
        <f>Q17+R17</f>
        <v>0</v>
      </c>
      <c r="Q17" s="117">
        <v>0</v>
      </c>
      <c r="R17" s="117">
        <v>0</v>
      </c>
      <c r="S17" s="117">
        <f>T17+U17</f>
        <v>0</v>
      </c>
      <c r="T17" s="117">
        <v>0</v>
      </c>
      <c r="U17" s="117">
        <v>0</v>
      </c>
      <c r="V17" s="117">
        <f>W17+X17</f>
        <v>0</v>
      </c>
      <c r="W17" s="117">
        <v>0</v>
      </c>
      <c r="X17" s="117">
        <v>0</v>
      </c>
      <c r="Y17" s="117">
        <f>Z17+AA17</f>
        <v>0</v>
      </c>
      <c r="Z17" s="117">
        <v>0</v>
      </c>
      <c r="AA17" s="117">
        <v>0</v>
      </c>
    </row>
    <row r="18" spans="1:27" s="9" customFormat="1" ht="25.5" customHeight="1" x14ac:dyDescent="0.25">
      <c r="A18" s="111">
        <v>9</v>
      </c>
      <c r="B18" s="111" t="s">
        <v>262</v>
      </c>
      <c r="C18" s="112" t="s">
        <v>370</v>
      </c>
      <c r="D18" s="113" t="s">
        <v>371</v>
      </c>
      <c r="E18" s="112" t="s">
        <v>124</v>
      </c>
      <c r="F18" s="112" t="s">
        <v>201</v>
      </c>
      <c r="G18" s="114">
        <v>12000</v>
      </c>
      <c r="H18" s="115"/>
      <c r="I18" s="115"/>
      <c r="J18" s="116">
        <f t="shared" si="0"/>
        <v>0</v>
      </c>
      <c r="K18" s="116">
        <f t="shared" si="0"/>
        <v>0</v>
      </c>
      <c r="L18" s="116">
        <f t="shared" si="0"/>
        <v>0</v>
      </c>
      <c r="M18" s="117"/>
      <c r="N18" s="117"/>
      <c r="O18" s="117"/>
      <c r="P18" s="117">
        <f>Q18+R18</f>
        <v>0</v>
      </c>
      <c r="Q18" s="117">
        <v>0</v>
      </c>
      <c r="R18" s="117">
        <v>0</v>
      </c>
      <c r="S18" s="117">
        <f>T18+U18</f>
        <v>0</v>
      </c>
      <c r="T18" s="117">
        <v>0</v>
      </c>
      <c r="U18" s="117">
        <v>0</v>
      </c>
      <c r="V18" s="117">
        <f>W18+X18</f>
        <v>0</v>
      </c>
      <c r="W18" s="117">
        <v>0</v>
      </c>
      <c r="X18" s="117">
        <v>0</v>
      </c>
      <c r="Y18" s="117">
        <f>Z18+AA18</f>
        <v>0</v>
      </c>
      <c r="Z18" s="117">
        <v>0</v>
      </c>
      <c r="AA18" s="117">
        <v>0</v>
      </c>
    </row>
    <row r="19" spans="1:27" s="9" customFormat="1" ht="25.5" customHeight="1" x14ac:dyDescent="0.25">
      <c r="A19" s="111">
        <v>9</v>
      </c>
      <c r="B19" s="111" t="s">
        <v>265</v>
      </c>
      <c r="C19" s="112" t="s">
        <v>372</v>
      </c>
      <c r="D19" s="113" t="s">
        <v>373</v>
      </c>
      <c r="E19" s="112" t="s">
        <v>124</v>
      </c>
      <c r="F19" s="112" t="s">
        <v>201</v>
      </c>
      <c r="G19" s="114">
        <v>110</v>
      </c>
      <c r="H19" s="115"/>
      <c r="I19" s="115"/>
      <c r="J19" s="116">
        <f t="shared" si="0"/>
        <v>3</v>
      </c>
      <c r="K19" s="116">
        <f t="shared" si="0"/>
        <v>0</v>
      </c>
      <c r="L19" s="116">
        <f t="shared" si="0"/>
        <v>0</v>
      </c>
      <c r="M19" s="117"/>
      <c r="N19" s="117"/>
      <c r="O19" s="117"/>
      <c r="P19" s="117">
        <v>3</v>
      </c>
      <c r="Q19" s="117"/>
      <c r="R19" s="117"/>
      <c r="S19" s="117">
        <v>0</v>
      </c>
      <c r="T19" s="117"/>
      <c r="U19" s="117"/>
      <c r="V19" s="117">
        <v>0</v>
      </c>
      <c r="W19" s="117"/>
      <c r="X19" s="117"/>
      <c r="Y19" s="117">
        <v>0</v>
      </c>
      <c r="Z19" s="117"/>
      <c r="AA19" s="117"/>
    </row>
    <row r="21" spans="1:27" s="7" customFormat="1" ht="18" customHeight="1" x14ac:dyDescent="0.25">
      <c r="A21" s="3" t="s">
        <v>497</v>
      </c>
    </row>
    <row r="22" spans="1:27" s="7" customFormat="1" ht="18" customHeight="1" x14ac:dyDescent="0.25">
      <c r="A22" s="4" t="s">
        <v>508</v>
      </c>
    </row>
    <row r="23" spans="1:27" s="7" customFormat="1" ht="18" customHeight="1" x14ac:dyDescent="0.25">
      <c r="A23" s="4" t="s">
        <v>514</v>
      </c>
    </row>
  </sheetData>
  <mergeCells count="13">
    <mergeCell ref="J4:L4"/>
    <mergeCell ref="M4:O4"/>
    <mergeCell ref="Y4:AA4"/>
    <mergeCell ref="A4:A5"/>
    <mergeCell ref="B4:B5"/>
    <mergeCell ref="C4:C5"/>
    <mergeCell ref="D4:D5"/>
    <mergeCell ref="E4:E5"/>
    <mergeCell ref="F4:F5"/>
    <mergeCell ref="G4:I4"/>
    <mergeCell ref="S4:U4"/>
    <mergeCell ref="V4:X4"/>
    <mergeCell ref="P4:R4"/>
  </mergeCells>
  <printOptions horizontalCentered="1"/>
  <pageMargins left="0.23622047244094491" right="0.23622047244094491" top="0.74803149606299213" bottom="0.74803149606299213" header="0.31496062992125984" footer="0.31496062992125984"/>
  <pageSetup paperSize="9" scale="6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X69"/>
  <sheetViews>
    <sheetView showGridLines="0" workbookViewId="0">
      <pane ySplit="6" topLeftCell="A7" activePane="bottomLeft" state="frozen"/>
      <selection activeCell="N26" sqref="N26"/>
      <selection pane="bottomLeft"/>
    </sheetView>
  </sheetViews>
  <sheetFormatPr defaultRowHeight="15" x14ac:dyDescent="0.25"/>
  <cols>
    <col min="1" max="1" width="9.42578125" style="7" customWidth="1"/>
    <col min="2" max="2" width="16.42578125" style="7" customWidth="1"/>
    <col min="3" max="3" width="9.42578125" style="7" customWidth="1"/>
    <col min="4" max="4" width="11.140625" style="7" customWidth="1"/>
    <col min="5" max="5" width="50" style="7" customWidth="1"/>
    <col min="6" max="6" width="10.5703125" style="7" customWidth="1"/>
    <col min="7" max="7" width="7.5703125" style="7" customWidth="1"/>
    <col min="8" max="8" width="12.85546875" style="7" customWidth="1"/>
    <col min="9" max="9" width="11.85546875" style="7" customWidth="1"/>
    <col min="10" max="11" width="4.42578125" style="7" customWidth="1"/>
    <col min="12" max="12" width="11.85546875" style="7" customWidth="1"/>
    <col min="13" max="14" width="4.42578125" style="7" customWidth="1"/>
    <col min="15" max="15" width="11.85546875" style="7" customWidth="1"/>
    <col min="16" max="17" width="4.42578125" style="7" customWidth="1"/>
    <col min="18" max="18" width="11.85546875" style="7" customWidth="1"/>
    <col min="19" max="20" width="4.42578125" style="7" customWidth="1"/>
    <col min="21" max="23" width="11.85546875" style="7" customWidth="1"/>
    <col min="24" max="24" width="30.28515625" style="7" customWidth="1"/>
    <col min="25" max="16384" width="9.140625" style="7"/>
  </cols>
  <sheetData>
    <row r="1" spans="1:24" ht="30" customHeight="1" x14ac:dyDescent="0.25">
      <c r="A1" s="5" t="s">
        <v>421</v>
      </c>
      <c r="E1" s="13"/>
      <c r="H1" s="37"/>
      <c r="I1" s="37"/>
      <c r="J1" s="37"/>
      <c r="K1" s="37"/>
      <c r="L1" s="37"/>
      <c r="M1" s="37"/>
      <c r="N1" s="37"/>
      <c r="O1" s="37"/>
      <c r="P1" s="37"/>
      <c r="Q1" s="37"/>
      <c r="R1" s="37"/>
      <c r="S1" s="37"/>
      <c r="W1" s="24"/>
    </row>
    <row r="2" spans="1:24" ht="30" customHeight="1" x14ac:dyDescent="0.25">
      <c r="A2" s="30" t="s">
        <v>516</v>
      </c>
      <c r="B2" s="31"/>
      <c r="C2" s="31"/>
      <c r="D2" s="31"/>
      <c r="E2" s="31"/>
      <c r="F2" s="31"/>
      <c r="G2" s="31"/>
      <c r="H2" s="31"/>
      <c r="I2" s="31"/>
      <c r="J2" s="31"/>
      <c r="K2" s="31"/>
      <c r="L2" s="31"/>
      <c r="M2" s="31"/>
      <c r="N2" s="31"/>
      <c r="O2" s="31"/>
      <c r="P2" s="31"/>
      <c r="Q2" s="31"/>
      <c r="R2" s="31"/>
      <c r="S2" s="31"/>
      <c r="T2" s="31"/>
      <c r="U2" s="31"/>
      <c r="V2" s="31"/>
      <c r="W2" s="31"/>
    </row>
    <row r="3" spans="1:24" s="9" customFormat="1" ht="32.25" customHeight="1" x14ac:dyDescent="0.25">
      <c r="A3" s="229" t="s">
        <v>517</v>
      </c>
      <c r="B3" s="230"/>
      <c r="C3" s="230"/>
      <c r="D3" s="230"/>
      <c r="E3" s="230"/>
      <c r="F3" s="230"/>
      <c r="G3" s="230"/>
      <c r="H3" s="230"/>
      <c r="I3" s="230"/>
      <c r="J3" s="230"/>
      <c r="K3" s="230"/>
      <c r="L3" s="230"/>
      <c r="M3" s="230"/>
      <c r="N3" s="230"/>
      <c r="O3" s="230"/>
      <c r="P3" s="230"/>
      <c r="Q3" s="230"/>
      <c r="R3" s="230"/>
      <c r="S3" s="230"/>
      <c r="T3" s="230"/>
      <c r="U3" s="230"/>
      <c r="V3" s="230"/>
      <c r="W3" s="230"/>
    </row>
    <row r="4" spans="1:24" ht="12" customHeight="1" x14ac:dyDescent="0.25">
      <c r="A4" s="1"/>
    </row>
    <row r="5" spans="1:24" s="25" customFormat="1" ht="72.75" customHeight="1" x14ac:dyDescent="0.25">
      <c r="A5" s="235" t="s">
        <v>20</v>
      </c>
      <c r="B5" s="235" t="s">
        <v>422</v>
      </c>
      <c r="C5" s="235" t="s">
        <v>11</v>
      </c>
      <c r="D5" s="235" t="s">
        <v>423</v>
      </c>
      <c r="E5" s="235" t="s">
        <v>424</v>
      </c>
      <c r="F5" s="235" t="s">
        <v>425</v>
      </c>
      <c r="G5" s="235" t="s">
        <v>9</v>
      </c>
      <c r="H5" s="235" t="s">
        <v>50</v>
      </c>
      <c r="I5" s="235" t="s">
        <v>426</v>
      </c>
      <c r="J5" s="235"/>
      <c r="K5" s="235"/>
      <c r="L5" s="236" t="s">
        <v>427</v>
      </c>
      <c r="M5" s="236"/>
      <c r="N5" s="236"/>
      <c r="O5" s="233" t="s">
        <v>520</v>
      </c>
      <c r="P5" s="234"/>
      <c r="Q5" s="234"/>
      <c r="R5" s="233" t="s">
        <v>521</v>
      </c>
      <c r="S5" s="234"/>
      <c r="T5" s="234"/>
      <c r="U5" s="121" t="s">
        <v>428</v>
      </c>
      <c r="V5" s="122" t="s">
        <v>429</v>
      </c>
      <c r="W5" s="122" t="s">
        <v>430</v>
      </c>
    </row>
    <row r="6" spans="1:24" s="25" customFormat="1" ht="27.75" customHeight="1" x14ac:dyDescent="0.25">
      <c r="A6" s="235"/>
      <c r="B6" s="235"/>
      <c r="C6" s="235"/>
      <c r="D6" s="235"/>
      <c r="E6" s="235"/>
      <c r="F6" s="235"/>
      <c r="G6" s="235"/>
      <c r="H6" s="235"/>
      <c r="I6" s="123" t="s">
        <v>8</v>
      </c>
      <c r="J6" s="123" t="s">
        <v>6</v>
      </c>
      <c r="K6" s="123" t="s">
        <v>7</v>
      </c>
      <c r="L6" s="123" t="s">
        <v>8</v>
      </c>
      <c r="M6" s="123" t="s">
        <v>6</v>
      </c>
      <c r="N6" s="123" t="s">
        <v>7</v>
      </c>
      <c r="O6" s="124" t="s">
        <v>8</v>
      </c>
      <c r="P6" s="124" t="s">
        <v>6</v>
      </c>
      <c r="Q6" s="124" t="s">
        <v>7</v>
      </c>
      <c r="R6" s="124" t="s">
        <v>8</v>
      </c>
      <c r="S6" s="124" t="s">
        <v>6</v>
      </c>
      <c r="T6" s="124" t="s">
        <v>7</v>
      </c>
      <c r="U6" s="123" t="s">
        <v>8</v>
      </c>
      <c r="V6" s="123" t="s">
        <v>8</v>
      </c>
      <c r="W6" s="123" t="s">
        <v>8</v>
      </c>
    </row>
    <row r="7" spans="1:24" s="22" customFormat="1" ht="22.5" x14ac:dyDescent="0.25">
      <c r="A7" s="125">
        <v>1</v>
      </c>
      <c r="B7" s="126" t="s">
        <v>431</v>
      </c>
      <c r="C7" s="126" t="s">
        <v>432</v>
      </c>
      <c r="D7" s="126" t="s">
        <v>433</v>
      </c>
      <c r="E7" s="88" t="s">
        <v>434</v>
      </c>
      <c r="F7" s="127" t="s">
        <v>435</v>
      </c>
      <c r="G7" s="126" t="s">
        <v>270</v>
      </c>
      <c r="H7" s="127" t="s">
        <v>436</v>
      </c>
      <c r="I7" s="101">
        <v>119421442</v>
      </c>
      <c r="J7" s="128"/>
      <c r="K7" s="129"/>
      <c r="L7" s="101">
        <v>528822066</v>
      </c>
      <c r="M7" s="129"/>
      <c r="N7" s="129"/>
      <c r="O7" s="130">
        <f>+R7+U7</f>
        <v>43175520.420000002</v>
      </c>
      <c r="P7" s="129"/>
      <c r="Q7" s="129"/>
      <c r="R7" s="130">
        <v>38642299.890000001</v>
      </c>
      <c r="S7" s="129"/>
      <c r="T7" s="129"/>
      <c r="U7" s="101">
        <v>4533220.5299999993</v>
      </c>
      <c r="V7" s="131">
        <v>0</v>
      </c>
      <c r="W7" s="131">
        <v>0</v>
      </c>
    </row>
    <row r="8" spans="1:24" s="22" customFormat="1" ht="22.5" x14ac:dyDescent="0.25">
      <c r="A8" s="125">
        <v>1</v>
      </c>
      <c r="B8" s="126" t="s">
        <v>437</v>
      </c>
      <c r="C8" s="126" t="s">
        <v>268</v>
      </c>
      <c r="D8" s="126" t="s">
        <v>119</v>
      </c>
      <c r="E8" s="88" t="s">
        <v>269</v>
      </c>
      <c r="F8" s="127" t="s">
        <v>201</v>
      </c>
      <c r="G8" s="126" t="s">
        <v>270</v>
      </c>
      <c r="H8" s="127" t="s">
        <v>436</v>
      </c>
      <c r="I8" s="84">
        <v>13</v>
      </c>
      <c r="J8" s="128"/>
      <c r="K8" s="128"/>
      <c r="L8" s="84">
        <v>50</v>
      </c>
      <c r="M8" s="128"/>
      <c r="N8" s="128"/>
      <c r="O8" s="132">
        <v>0</v>
      </c>
      <c r="P8" s="128"/>
      <c r="Q8" s="128"/>
      <c r="R8" s="132">
        <f>+O8-U8</f>
        <v>0</v>
      </c>
      <c r="S8" s="128"/>
      <c r="T8" s="128"/>
      <c r="U8" s="87">
        <v>0</v>
      </c>
      <c r="V8" s="100">
        <v>0</v>
      </c>
      <c r="W8" s="100">
        <v>0</v>
      </c>
      <c r="X8" s="73"/>
    </row>
    <row r="9" spans="1:24" s="22" customFormat="1" ht="22.5" x14ac:dyDescent="0.25">
      <c r="A9" s="125">
        <v>1</v>
      </c>
      <c r="B9" s="126" t="s">
        <v>438</v>
      </c>
      <c r="C9" s="126" t="s">
        <v>439</v>
      </c>
      <c r="D9" s="126" t="s">
        <v>119</v>
      </c>
      <c r="E9" s="88" t="s">
        <v>440</v>
      </c>
      <c r="F9" s="127" t="s">
        <v>201</v>
      </c>
      <c r="G9" s="126" t="s">
        <v>270</v>
      </c>
      <c r="H9" s="127" t="s">
        <v>436</v>
      </c>
      <c r="I9" s="84">
        <v>30</v>
      </c>
      <c r="J9" s="128"/>
      <c r="K9" s="128"/>
      <c r="L9" s="84">
        <v>50</v>
      </c>
      <c r="M9" s="128"/>
      <c r="N9" s="128"/>
      <c r="O9" s="132">
        <v>57</v>
      </c>
      <c r="P9" s="128"/>
      <c r="Q9" s="128"/>
      <c r="R9" s="132">
        <f t="shared" ref="R9:R12" si="0">+O9-U9</f>
        <v>23</v>
      </c>
      <c r="S9" s="128"/>
      <c r="T9" s="128"/>
      <c r="U9" s="87">
        <v>34</v>
      </c>
      <c r="V9" s="100">
        <v>0</v>
      </c>
      <c r="W9" s="100">
        <v>0</v>
      </c>
      <c r="X9" s="73"/>
    </row>
    <row r="10" spans="1:24" s="22" customFormat="1" ht="22.5" x14ac:dyDescent="0.25">
      <c r="A10" s="125">
        <v>1</v>
      </c>
      <c r="B10" s="126" t="s">
        <v>437</v>
      </c>
      <c r="C10" s="126" t="s">
        <v>281</v>
      </c>
      <c r="D10" s="126" t="s">
        <v>127</v>
      </c>
      <c r="E10" s="88" t="s">
        <v>282</v>
      </c>
      <c r="F10" s="127" t="s">
        <v>280</v>
      </c>
      <c r="G10" s="126" t="s">
        <v>270</v>
      </c>
      <c r="H10" s="127" t="s">
        <v>436</v>
      </c>
      <c r="I10" s="84">
        <v>24</v>
      </c>
      <c r="J10" s="128"/>
      <c r="K10" s="128"/>
      <c r="L10" s="84">
        <v>120</v>
      </c>
      <c r="M10" s="128"/>
      <c r="N10" s="128"/>
      <c r="O10" s="132">
        <v>0</v>
      </c>
      <c r="P10" s="128"/>
      <c r="Q10" s="128"/>
      <c r="R10" s="132">
        <f t="shared" si="0"/>
        <v>0</v>
      </c>
      <c r="S10" s="128"/>
      <c r="T10" s="128"/>
      <c r="U10" s="87">
        <v>0</v>
      </c>
      <c r="V10" s="100">
        <v>0</v>
      </c>
      <c r="W10" s="100">
        <v>0</v>
      </c>
    </row>
    <row r="11" spans="1:24" s="22" customFormat="1" ht="22.5" x14ac:dyDescent="0.25">
      <c r="A11" s="125">
        <v>1</v>
      </c>
      <c r="B11" s="126" t="s">
        <v>438</v>
      </c>
      <c r="C11" s="126" t="s">
        <v>441</v>
      </c>
      <c r="D11" s="126" t="s">
        <v>127</v>
      </c>
      <c r="E11" s="88" t="s">
        <v>442</v>
      </c>
      <c r="F11" s="127" t="s">
        <v>201</v>
      </c>
      <c r="G11" s="126" t="s">
        <v>270</v>
      </c>
      <c r="H11" s="127" t="s">
        <v>436</v>
      </c>
      <c r="I11" s="84">
        <v>70</v>
      </c>
      <c r="J11" s="128"/>
      <c r="K11" s="128"/>
      <c r="L11" s="84">
        <v>120</v>
      </c>
      <c r="M11" s="128"/>
      <c r="N11" s="128"/>
      <c r="O11" s="132">
        <v>19</v>
      </c>
      <c r="P11" s="128"/>
      <c r="Q11" s="128"/>
      <c r="R11" s="132">
        <f>+O11-U11</f>
        <v>3</v>
      </c>
      <c r="S11" s="128"/>
      <c r="T11" s="128"/>
      <c r="U11" s="87">
        <v>16</v>
      </c>
      <c r="V11" s="100">
        <v>3</v>
      </c>
      <c r="W11" s="100">
        <v>0</v>
      </c>
    </row>
    <row r="12" spans="1:24" s="22" customFormat="1" ht="22.5" x14ac:dyDescent="0.25">
      <c r="A12" s="125">
        <v>1</v>
      </c>
      <c r="B12" s="126" t="s">
        <v>437</v>
      </c>
      <c r="C12" s="126" t="s">
        <v>17</v>
      </c>
      <c r="D12" s="126" t="s">
        <v>127</v>
      </c>
      <c r="E12" s="88" t="s">
        <v>283</v>
      </c>
      <c r="F12" s="127" t="s">
        <v>280</v>
      </c>
      <c r="G12" s="126" t="s">
        <v>270</v>
      </c>
      <c r="H12" s="127" t="s">
        <v>436</v>
      </c>
      <c r="I12" s="84">
        <v>60</v>
      </c>
      <c r="J12" s="128"/>
      <c r="K12" s="128"/>
      <c r="L12" s="84">
        <v>300</v>
      </c>
      <c r="M12" s="128"/>
      <c r="N12" s="128"/>
      <c r="O12" s="132">
        <v>31</v>
      </c>
      <c r="P12" s="128"/>
      <c r="Q12" s="128"/>
      <c r="R12" s="132">
        <f t="shared" si="0"/>
        <v>31</v>
      </c>
      <c r="S12" s="128"/>
      <c r="T12" s="128"/>
      <c r="U12" s="87">
        <v>0</v>
      </c>
      <c r="V12" s="100">
        <v>0</v>
      </c>
      <c r="W12" s="100">
        <v>0</v>
      </c>
    </row>
    <row r="13" spans="1:24" s="22" customFormat="1" ht="22.5" x14ac:dyDescent="0.25">
      <c r="A13" s="125">
        <v>1</v>
      </c>
      <c r="B13" s="126" t="s">
        <v>438</v>
      </c>
      <c r="C13" s="126" t="s">
        <v>443</v>
      </c>
      <c r="D13" s="126" t="s">
        <v>127</v>
      </c>
      <c r="E13" s="88" t="s">
        <v>444</v>
      </c>
      <c r="F13" s="127" t="s">
        <v>201</v>
      </c>
      <c r="G13" s="126" t="s">
        <v>270</v>
      </c>
      <c r="H13" s="127" t="s">
        <v>436</v>
      </c>
      <c r="I13" s="84">
        <v>180</v>
      </c>
      <c r="J13" s="128"/>
      <c r="K13" s="128"/>
      <c r="L13" s="84">
        <v>300</v>
      </c>
      <c r="M13" s="128"/>
      <c r="N13" s="128"/>
      <c r="O13" s="132">
        <v>256</v>
      </c>
      <c r="P13" s="128"/>
      <c r="Q13" s="128"/>
      <c r="R13" s="132">
        <f>+O13-U13</f>
        <v>78</v>
      </c>
      <c r="S13" s="128"/>
      <c r="T13" s="128"/>
      <c r="U13" s="87">
        <v>178</v>
      </c>
      <c r="V13" s="100">
        <v>65</v>
      </c>
      <c r="W13" s="100">
        <v>0</v>
      </c>
    </row>
    <row r="14" spans="1:24" s="22" customFormat="1" ht="22.5" x14ac:dyDescent="0.25">
      <c r="A14" s="126">
        <v>2</v>
      </c>
      <c r="B14" s="126" t="s">
        <v>431</v>
      </c>
      <c r="C14" s="126" t="s">
        <v>445</v>
      </c>
      <c r="D14" s="126" t="s">
        <v>433</v>
      </c>
      <c r="E14" s="88" t="s">
        <v>446</v>
      </c>
      <c r="F14" s="127" t="s">
        <v>435</v>
      </c>
      <c r="G14" s="126" t="s">
        <v>270</v>
      </c>
      <c r="H14" s="127" t="s">
        <v>436</v>
      </c>
      <c r="I14" s="101">
        <v>357830747</v>
      </c>
      <c r="J14" s="128"/>
      <c r="K14" s="129"/>
      <c r="L14" s="101">
        <v>1591283883</v>
      </c>
      <c r="M14" s="129"/>
      <c r="N14" s="129"/>
      <c r="O14" s="130">
        <f>+R14+U14</f>
        <v>338015413.69</v>
      </c>
      <c r="P14" s="129"/>
      <c r="Q14" s="129"/>
      <c r="R14" s="130">
        <v>243101775.19</v>
      </c>
      <c r="S14" s="129"/>
      <c r="T14" s="129"/>
      <c r="U14" s="133">
        <v>94913638.5</v>
      </c>
      <c r="V14" s="131">
        <v>0</v>
      </c>
      <c r="W14" s="131">
        <v>0</v>
      </c>
    </row>
    <row r="15" spans="1:24" s="22" customFormat="1" ht="22.5" x14ac:dyDescent="0.25">
      <c r="A15" s="126">
        <v>2</v>
      </c>
      <c r="B15" s="126" t="s">
        <v>437</v>
      </c>
      <c r="C15" s="126" t="s">
        <v>17</v>
      </c>
      <c r="D15" s="126" t="s">
        <v>447</v>
      </c>
      <c r="E15" s="88" t="s">
        <v>283</v>
      </c>
      <c r="F15" s="127" t="s">
        <v>280</v>
      </c>
      <c r="G15" s="126" t="s">
        <v>270</v>
      </c>
      <c r="H15" s="127" t="s">
        <v>436</v>
      </c>
      <c r="I15" s="84">
        <v>280</v>
      </c>
      <c r="J15" s="128"/>
      <c r="K15" s="128"/>
      <c r="L15" s="84">
        <v>1400</v>
      </c>
      <c r="M15" s="128"/>
      <c r="N15" s="128"/>
      <c r="O15" s="132">
        <v>251</v>
      </c>
      <c r="P15" s="128"/>
      <c r="Q15" s="128"/>
      <c r="R15" s="132">
        <f>+O15-U15</f>
        <v>251</v>
      </c>
      <c r="S15" s="128"/>
      <c r="T15" s="128"/>
      <c r="U15" s="87">
        <v>0</v>
      </c>
      <c r="V15" s="100">
        <v>0</v>
      </c>
      <c r="W15" s="100">
        <v>0</v>
      </c>
    </row>
    <row r="16" spans="1:24" s="22" customFormat="1" ht="22.5" x14ac:dyDescent="0.25">
      <c r="A16" s="126">
        <v>2</v>
      </c>
      <c r="B16" s="126" t="s">
        <v>438</v>
      </c>
      <c r="C16" s="126" t="s">
        <v>448</v>
      </c>
      <c r="D16" s="126" t="s">
        <v>447</v>
      </c>
      <c r="E16" s="88" t="s">
        <v>444</v>
      </c>
      <c r="F16" s="127" t="s">
        <v>201</v>
      </c>
      <c r="G16" s="126" t="s">
        <v>270</v>
      </c>
      <c r="H16" s="127" t="s">
        <v>436</v>
      </c>
      <c r="I16" s="84">
        <v>840</v>
      </c>
      <c r="J16" s="128"/>
      <c r="K16" s="128"/>
      <c r="L16" s="84">
        <v>1400</v>
      </c>
      <c r="M16" s="128"/>
      <c r="N16" s="128"/>
      <c r="O16" s="132">
        <v>2278</v>
      </c>
      <c r="P16" s="128"/>
      <c r="Q16" s="128"/>
      <c r="R16" s="132">
        <f t="shared" ref="R16:R18" si="1">+O16-U16</f>
        <v>605</v>
      </c>
      <c r="S16" s="128"/>
      <c r="T16" s="128"/>
      <c r="U16" s="87">
        <v>1673</v>
      </c>
      <c r="V16" s="100">
        <v>810</v>
      </c>
      <c r="W16" s="100">
        <v>0</v>
      </c>
    </row>
    <row r="17" spans="1:24" s="22" customFormat="1" ht="22.5" x14ac:dyDescent="0.25">
      <c r="A17" s="126">
        <v>2</v>
      </c>
      <c r="B17" s="126" t="s">
        <v>437</v>
      </c>
      <c r="C17" s="126" t="s">
        <v>15</v>
      </c>
      <c r="D17" s="126" t="s">
        <v>156</v>
      </c>
      <c r="E17" s="88" t="s">
        <v>297</v>
      </c>
      <c r="F17" s="127" t="s">
        <v>280</v>
      </c>
      <c r="G17" s="126" t="s">
        <v>270</v>
      </c>
      <c r="H17" s="127" t="s">
        <v>436</v>
      </c>
      <c r="I17" s="84">
        <v>640</v>
      </c>
      <c r="J17" s="128"/>
      <c r="K17" s="128"/>
      <c r="L17" s="84">
        <v>3200</v>
      </c>
      <c r="M17" s="128"/>
      <c r="N17" s="128"/>
      <c r="O17" s="132">
        <v>0</v>
      </c>
      <c r="P17" s="128"/>
      <c r="Q17" s="128"/>
      <c r="R17" s="132">
        <f t="shared" si="1"/>
        <v>0</v>
      </c>
      <c r="S17" s="128"/>
      <c r="T17" s="128"/>
      <c r="U17" s="87">
        <v>0</v>
      </c>
      <c r="V17" s="100">
        <v>0</v>
      </c>
      <c r="W17" s="100">
        <v>0</v>
      </c>
    </row>
    <row r="18" spans="1:24" s="22" customFormat="1" ht="22.5" x14ac:dyDescent="0.25">
      <c r="A18" s="126">
        <v>2</v>
      </c>
      <c r="B18" s="126" t="s">
        <v>438</v>
      </c>
      <c r="C18" s="126" t="s">
        <v>449</v>
      </c>
      <c r="D18" s="126" t="s">
        <v>156</v>
      </c>
      <c r="E18" s="88" t="s">
        <v>450</v>
      </c>
      <c r="F18" s="127" t="s">
        <v>201</v>
      </c>
      <c r="G18" s="126" t="s">
        <v>270</v>
      </c>
      <c r="H18" s="127" t="s">
        <v>436</v>
      </c>
      <c r="I18" s="84">
        <v>1920</v>
      </c>
      <c r="J18" s="128"/>
      <c r="K18" s="128"/>
      <c r="L18" s="84">
        <v>3200</v>
      </c>
      <c r="M18" s="128"/>
      <c r="N18" s="128"/>
      <c r="O18" s="100">
        <f>91+10</f>
        <v>101</v>
      </c>
      <c r="P18" s="128"/>
      <c r="Q18" s="128"/>
      <c r="R18" s="100">
        <f t="shared" si="1"/>
        <v>91</v>
      </c>
      <c r="S18" s="128"/>
      <c r="T18" s="128"/>
      <c r="U18" s="87">
        <v>10</v>
      </c>
      <c r="V18" s="100">
        <v>10</v>
      </c>
      <c r="W18" s="100">
        <v>0</v>
      </c>
      <c r="X18" s="182"/>
    </row>
    <row r="19" spans="1:24" s="22" customFormat="1" ht="22.5" x14ac:dyDescent="0.25">
      <c r="A19" s="126">
        <v>3</v>
      </c>
      <c r="B19" s="126" t="s">
        <v>431</v>
      </c>
      <c r="C19" s="126" t="s">
        <v>451</v>
      </c>
      <c r="D19" s="126" t="s">
        <v>433</v>
      </c>
      <c r="E19" s="88" t="s">
        <v>446</v>
      </c>
      <c r="F19" s="127" t="s">
        <v>435</v>
      </c>
      <c r="G19" s="126" t="s">
        <v>270</v>
      </c>
      <c r="H19" s="127" t="s">
        <v>436</v>
      </c>
      <c r="I19" s="101">
        <v>42386106</v>
      </c>
      <c r="J19" s="128"/>
      <c r="K19" s="129"/>
      <c r="L19" s="101">
        <v>187694169</v>
      </c>
      <c r="M19" s="129"/>
      <c r="N19" s="129"/>
      <c r="O19" s="130">
        <f>+R19+U19</f>
        <v>1456571.29</v>
      </c>
      <c r="P19" s="129"/>
      <c r="Q19" s="129"/>
      <c r="R19" s="130">
        <v>1219025.69</v>
      </c>
      <c r="S19" s="129"/>
      <c r="T19" s="129"/>
      <c r="U19" s="133">
        <v>237545.60000000001</v>
      </c>
      <c r="V19" s="131">
        <v>0</v>
      </c>
      <c r="W19" s="131">
        <v>0</v>
      </c>
    </row>
    <row r="20" spans="1:24" s="22" customFormat="1" ht="22.5" x14ac:dyDescent="0.25">
      <c r="A20" s="126">
        <v>3</v>
      </c>
      <c r="B20" s="126" t="s">
        <v>437</v>
      </c>
      <c r="C20" s="126" t="s">
        <v>307</v>
      </c>
      <c r="D20" s="126" t="s">
        <v>173</v>
      </c>
      <c r="E20" s="88" t="s">
        <v>308</v>
      </c>
      <c r="F20" s="127" t="s">
        <v>201</v>
      </c>
      <c r="G20" s="126" t="s">
        <v>270</v>
      </c>
      <c r="H20" s="127" t="s">
        <v>436</v>
      </c>
      <c r="I20" s="84">
        <v>0</v>
      </c>
      <c r="J20" s="128"/>
      <c r="K20" s="128"/>
      <c r="L20" s="84">
        <v>7</v>
      </c>
      <c r="M20" s="128"/>
      <c r="N20" s="128"/>
      <c r="O20" s="132">
        <v>0</v>
      </c>
      <c r="P20" s="128"/>
      <c r="Q20" s="128"/>
      <c r="R20" s="132">
        <v>0</v>
      </c>
      <c r="S20" s="128"/>
      <c r="T20" s="128"/>
      <c r="U20" s="87">
        <v>0</v>
      </c>
      <c r="V20" s="100">
        <v>0</v>
      </c>
      <c r="W20" s="100">
        <v>0</v>
      </c>
    </row>
    <row r="21" spans="1:24" s="22" customFormat="1" ht="22.5" x14ac:dyDescent="0.25">
      <c r="A21" s="126">
        <v>3</v>
      </c>
      <c r="B21" s="126" t="s">
        <v>438</v>
      </c>
      <c r="C21" s="126" t="s">
        <v>452</v>
      </c>
      <c r="D21" s="126" t="s">
        <v>173</v>
      </c>
      <c r="E21" s="88" t="s">
        <v>453</v>
      </c>
      <c r="F21" s="127" t="s">
        <v>201</v>
      </c>
      <c r="G21" s="126" t="s">
        <v>270</v>
      </c>
      <c r="H21" s="127" t="s">
        <v>436</v>
      </c>
      <c r="I21" s="84">
        <v>7</v>
      </c>
      <c r="J21" s="128"/>
      <c r="K21" s="128"/>
      <c r="L21" s="84">
        <v>7</v>
      </c>
      <c r="M21" s="128"/>
      <c r="N21" s="128"/>
      <c r="O21" s="132">
        <v>7</v>
      </c>
      <c r="P21" s="128"/>
      <c r="Q21" s="128"/>
      <c r="R21" s="132">
        <v>0</v>
      </c>
      <c r="S21" s="128"/>
      <c r="T21" s="128"/>
      <c r="U21" s="87">
        <v>7</v>
      </c>
      <c r="V21" s="100">
        <v>0</v>
      </c>
      <c r="W21" s="100">
        <v>0</v>
      </c>
    </row>
    <row r="22" spans="1:24" s="22" customFormat="1" ht="22.5" x14ac:dyDescent="0.25">
      <c r="A22" s="126">
        <v>3</v>
      </c>
      <c r="B22" s="126" t="s">
        <v>437</v>
      </c>
      <c r="C22" s="126" t="s">
        <v>301</v>
      </c>
      <c r="D22" s="126" t="s">
        <v>166</v>
      </c>
      <c r="E22" s="88" t="s">
        <v>302</v>
      </c>
      <c r="F22" s="127" t="s">
        <v>303</v>
      </c>
      <c r="G22" s="126" t="s">
        <v>270</v>
      </c>
      <c r="H22" s="127" t="s">
        <v>436</v>
      </c>
      <c r="I22" s="84">
        <v>600</v>
      </c>
      <c r="J22" s="128"/>
      <c r="K22" s="128"/>
      <c r="L22" s="84">
        <v>2400</v>
      </c>
      <c r="M22" s="128"/>
      <c r="N22" s="128"/>
      <c r="O22" s="132">
        <v>0</v>
      </c>
      <c r="P22" s="128"/>
      <c r="Q22" s="128"/>
      <c r="R22" s="132">
        <v>0</v>
      </c>
      <c r="S22" s="128"/>
      <c r="T22" s="128"/>
      <c r="U22" s="87">
        <v>0</v>
      </c>
      <c r="V22" s="100">
        <v>0</v>
      </c>
      <c r="W22" s="100">
        <v>0</v>
      </c>
    </row>
    <row r="23" spans="1:24" s="22" customFormat="1" ht="22.5" x14ac:dyDescent="0.25">
      <c r="A23" s="126">
        <v>3</v>
      </c>
      <c r="B23" s="126" t="s">
        <v>438</v>
      </c>
      <c r="C23" s="126" t="s">
        <v>454</v>
      </c>
      <c r="D23" s="126" t="s">
        <v>166</v>
      </c>
      <c r="E23" s="88" t="s">
        <v>455</v>
      </c>
      <c r="F23" s="127" t="s">
        <v>201</v>
      </c>
      <c r="G23" s="126" t="s">
        <v>270</v>
      </c>
      <c r="H23" s="127" t="s">
        <v>436</v>
      </c>
      <c r="I23" s="84">
        <v>1400</v>
      </c>
      <c r="J23" s="128"/>
      <c r="K23" s="128"/>
      <c r="L23" s="84">
        <v>2400</v>
      </c>
      <c r="M23" s="128"/>
      <c r="N23" s="128"/>
      <c r="O23" s="132">
        <v>2006</v>
      </c>
      <c r="P23" s="128"/>
      <c r="Q23" s="128"/>
      <c r="R23" s="132">
        <v>2006</v>
      </c>
      <c r="S23" s="128"/>
      <c r="T23" s="128"/>
      <c r="U23" s="87">
        <v>0</v>
      </c>
      <c r="V23" s="100">
        <v>0</v>
      </c>
      <c r="W23" s="100">
        <v>0</v>
      </c>
    </row>
    <row r="24" spans="1:24" s="22" customFormat="1" ht="22.5" x14ac:dyDescent="0.25">
      <c r="A24" s="126">
        <v>3</v>
      </c>
      <c r="B24" s="126" t="s">
        <v>437</v>
      </c>
      <c r="C24" s="126" t="s">
        <v>298</v>
      </c>
      <c r="D24" s="126" t="s">
        <v>166</v>
      </c>
      <c r="E24" s="88" t="s">
        <v>299</v>
      </c>
      <c r="F24" s="127" t="s">
        <v>300</v>
      </c>
      <c r="G24" s="126" t="s">
        <v>270</v>
      </c>
      <c r="H24" s="127" t="s">
        <v>436</v>
      </c>
      <c r="I24" s="101">
        <v>35000000</v>
      </c>
      <c r="J24" s="128"/>
      <c r="K24" s="128"/>
      <c r="L24" s="101">
        <v>140000000</v>
      </c>
      <c r="M24" s="128"/>
      <c r="N24" s="128"/>
      <c r="O24" s="132">
        <v>0</v>
      </c>
      <c r="P24" s="128"/>
      <c r="Q24" s="128"/>
      <c r="R24" s="132">
        <v>0</v>
      </c>
      <c r="S24" s="128"/>
      <c r="T24" s="128"/>
      <c r="U24" s="91">
        <v>0</v>
      </c>
      <c r="V24" s="131">
        <v>0</v>
      </c>
      <c r="W24" s="131">
        <v>0</v>
      </c>
    </row>
    <row r="25" spans="1:24" s="22" customFormat="1" ht="22.5" x14ac:dyDescent="0.25">
      <c r="A25" s="126">
        <v>3</v>
      </c>
      <c r="B25" s="126" t="s">
        <v>438</v>
      </c>
      <c r="C25" s="126" t="s">
        <v>456</v>
      </c>
      <c r="D25" s="126" t="s">
        <v>166</v>
      </c>
      <c r="E25" s="88" t="s">
        <v>457</v>
      </c>
      <c r="F25" s="127" t="s">
        <v>300</v>
      </c>
      <c r="G25" s="126" t="s">
        <v>270</v>
      </c>
      <c r="H25" s="127" t="s">
        <v>436</v>
      </c>
      <c r="I25" s="101">
        <v>84000000</v>
      </c>
      <c r="J25" s="128"/>
      <c r="K25" s="128"/>
      <c r="L25" s="101">
        <v>140000000</v>
      </c>
      <c r="M25" s="128"/>
      <c r="N25" s="128"/>
      <c r="O25" s="132">
        <v>0</v>
      </c>
      <c r="P25" s="128"/>
      <c r="Q25" s="128"/>
      <c r="R25" s="132">
        <v>0</v>
      </c>
      <c r="S25" s="128"/>
      <c r="T25" s="128"/>
      <c r="U25" s="91">
        <v>0</v>
      </c>
      <c r="V25" s="131">
        <v>0</v>
      </c>
      <c r="W25" s="131">
        <v>0</v>
      </c>
    </row>
    <row r="26" spans="1:24" s="22" customFormat="1" ht="22.5" x14ac:dyDescent="0.25">
      <c r="A26" s="126">
        <v>4</v>
      </c>
      <c r="B26" s="126" t="s">
        <v>431</v>
      </c>
      <c r="C26" s="126" t="s">
        <v>458</v>
      </c>
      <c r="D26" s="126" t="s">
        <v>433</v>
      </c>
      <c r="E26" s="88" t="s">
        <v>434</v>
      </c>
      <c r="F26" s="127" t="s">
        <v>435</v>
      </c>
      <c r="G26" s="126" t="s">
        <v>270</v>
      </c>
      <c r="H26" s="127" t="s">
        <v>436</v>
      </c>
      <c r="I26" s="101">
        <v>61383824</v>
      </c>
      <c r="J26" s="128"/>
      <c r="K26" s="129"/>
      <c r="L26" s="101">
        <v>189749312</v>
      </c>
      <c r="M26" s="129"/>
      <c r="N26" s="129"/>
      <c r="O26" s="130">
        <f>+R26+U26</f>
        <v>16203819.560000001</v>
      </c>
      <c r="P26" s="129"/>
      <c r="Q26" s="129"/>
      <c r="R26" s="130">
        <v>16203819.560000001</v>
      </c>
      <c r="S26" s="129"/>
      <c r="T26" s="129"/>
      <c r="U26" s="91">
        <v>0</v>
      </c>
      <c r="V26" s="131">
        <v>0</v>
      </c>
      <c r="W26" s="131">
        <v>0</v>
      </c>
    </row>
    <row r="27" spans="1:24" s="22" customFormat="1" ht="22.5" x14ac:dyDescent="0.25">
      <c r="A27" s="126">
        <v>4</v>
      </c>
      <c r="B27" s="126" t="s">
        <v>437</v>
      </c>
      <c r="C27" s="126" t="s">
        <v>311</v>
      </c>
      <c r="D27" s="126" t="s">
        <v>185</v>
      </c>
      <c r="E27" s="88" t="s">
        <v>312</v>
      </c>
      <c r="F27" s="127" t="s">
        <v>459</v>
      </c>
      <c r="G27" s="126" t="s">
        <v>270</v>
      </c>
      <c r="H27" s="127" t="s">
        <v>436</v>
      </c>
      <c r="I27" s="134">
        <v>200000</v>
      </c>
      <c r="J27" s="128"/>
      <c r="K27" s="128"/>
      <c r="L27" s="134">
        <v>800000</v>
      </c>
      <c r="M27" s="128"/>
      <c r="N27" s="128"/>
      <c r="O27" s="134">
        <v>115474.45</v>
      </c>
      <c r="P27" s="128"/>
      <c r="Q27" s="128"/>
      <c r="R27" s="134">
        <v>115474.45</v>
      </c>
      <c r="S27" s="128"/>
      <c r="T27" s="128"/>
      <c r="U27" s="91">
        <v>0</v>
      </c>
      <c r="V27" s="131">
        <v>0</v>
      </c>
      <c r="W27" s="131">
        <v>0</v>
      </c>
    </row>
    <row r="28" spans="1:24" s="22" customFormat="1" ht="22.5" x14ac:dyDescent="0.25">
      <c r="A28" s="126">
        <v>4</v>
      </c>
      <c r="B28" s="126" t="s">
        <v>438</v>
      </c>
      <c r="C28" s="126" t="s">
        <v>460</v>
      </c>
      <c r="D28" s="126" t="s">
        <v>185</v>
      </c>
      <c r="E28" s="88" t="s">
        <v>461</v>
      </c>
      <c r="F28" s="127" t="s">
        <v>459</v>
      </c>
      <c r="G28" s="126" t="s">
        <v>270</v>
      </c>
      <c r="H28" s="127" t="s">
        <v>436</v>
      </c>
      <c r="I28" s="134">
        <v>480000</v>
      </c>
      <c r="J28" s="128"/>
      <c r="K28" s="128"/>
      <c r="L28" s="134">
        <v>800000</v>
      </c>
      <c r="M28" s="128"/>
      <c r="N28" s="128"/>
      <c r="O28" s="134">
        <v>717378.69</v>
      </c>
      <c r="P28" s="128"/>
      <c r="Q28" s="128"/>
      <c r="R28" s="134">
        <f>O28-U28</f>
        <v>641025.84</v>
      </c>
      <c r="S28" s="128"/>
      <c r="T28" s="128"/>
      <c r="U28" s="91">
        <v>76352.850000000006</v>
      </c>
      <c r="V28" s="131">
        <v>0</v>
      </c>
      <c r="W28" s="131">
        <v>0</v>
      </c>
    </row>
    <row r="29" spans="1:24" s="22" customFormat="1" ht="22.5" x14ac:dyDescent="0.25">
      <c r="A29" s="126">
        <v>4</v>
      </c>
      <c r="B29" s="126" t="s">
        <v>437</v>
      </c>
      <c r="C29" s="126" t="s">
        <v>314</v>
      </c>
      <c r="D29" s="126" t="s">
        <v>185</v>
      </c>
      <c r="E29" s="88" t="s">
        <v>315</v>
      </c>
      <c r="F29" s="127" t="s">
        <v>459</v>
      </c>
      <c r="G29" s="126" t="s">
        <v>270</v>
      </c>
      <c r="H29" s="127" t="s">
        <v>436</v>
      </c>
      <c r="I29" s="134">
        <v>6500</v>
      </c>
      <c r="J29" s="128"/>
      <c r="K29" s="128"/>
      <c r="L29" s="134">
        <v>26000</v>
      </c>
      <c r="M29" s="128"/>
      <c r="N29" s="128"/>
      <c r="O29" s="134">
        <v>2204.83</v>
      </c>
      <c r="P29" s="128"/>
      <c r="Q29" s="128"/>
      <c r="R29" s="134">
        <v>2204.83</v>
      </c>
      <c r="S29" s="128"/>
      <c r="T29" s="128"/>
      <c r="U29" s="91">
        <v>0</v>
      </c>
      <c r="V29" s="131">
        <v>0</v>
      </c>
      <c r="W29" s="131">
        <v>0</v>
      </c>
    </row>
    <row r="30" spans="1:24" s="22" customFormat="1" ht="22.5" x14ac:dyDescent="0.25">
      <c r="A30" s="126">
        <v>4</v>
      </c>
      <c r="B30" s="126" t="s">
        <v>438</v>
      </c>
      <c r="C30" s="126" t="s">
        <v>462</v>
      </c>
      <c r="D30" s="126" t="s">
        <v>185</v>
      </c>
      <c r="E30" s="88" t="s">
        <v>463</v>
      </c>
      <c r="F30" s="127" t="s">
        <v>459</v>
      </c>
      <c r="G30" s="126" t="s">
        <v>270</v>
      </c>
      <c r="H30" s="127" t="s">
        <v>436</v>
      </c>
      <c r="I30" s="134">
        <v>15600</v>
      </c>
      <c r="J30" s="128"/>
      <c r="K30" s="128"/>
      <c r="L30" s="134">
        <v>26000</v>
      </c>
      <c r="M30" s="128"/>
      <c r="N30" s="128"/>
      <c r="O30" s="134">
        <v>24361.71</v>
      </c>
      <c r="P30" s="128"/>
      <c r="Q30" s="128"/>
      <c r="R30" s="135">
        <f>O30-U30</f>
        <v>19363.71</v>
      </c>
      <c r="S30" s="128"/>
      <c r="T30" s="128"/>
      <c r="U30" s="91">
        <v>4998</v>
      </c>
      <c r="V30" s="131">
        <v>0</v>
      </c>
      <c r="W30" s="131">
        <v>0</v>
      </c>
    </row>
    <row r="31" spans="1:24" s="22" customFormat="1" ht="22.5" x14ac:dyDescent="0.25">
      <c r="A31" s="126">
        <v>5</v>
      </c>
      <c r="B31" s="126" t="s">
        <v>431</v>
      </c>
      <c r="C31" s="126" t="s">
        <v>464</v>
      </c>
      <c r="D31" s="126" t="s">
        <v>433</v>
      </c>
      <c r="E31" s="88" t="s">
        <v>434</v>
      </c>
      <c r="F31" s="127" t="s">
        <v>435</v>
      </c>
      <c r="G31" s="126" t="s">
        <v>270</v>
      </c>
      <c r="H31" s="127" t="s">
        <v>436</v>
      </c>
      <c r="I31" s="101">
        <v>122384680.22979146</v>
      </c>
      <c r="J31" s="128"/>
      <c r="K31" s="129"/>
      <c r="L31" s="101">
        <v>452652451</v>
      </c>
      <c r="M31" s="129"/>
      <c r="N31" s="129"/>
      <c r="O31" s="130">
        <f>+R31+U31</f>
        <v>22192251.75</v>
      </c>
      <c r="P31" s="129"/>
      <c r="Q31" s="129"/>
      <c r="R31" s="130">
        <v>22192251.75</v>
      </c>
      <c r="S31" s="129"/>
      <c r="T31" s="129"/>
      <c r="U31" s="91">
        <v>0</v>
      </c>
      <c r="V31" s="131">
        <v>0</v>
      </c>
      <c r="W31" s="131">
        <v>0</v>
      </c>
    </row>
    <row r="32" spans="1:24" s="22" customFormat="1" ht="22.5" x14ac:dyDescent="0.25">
      <c r="A32" s="126">
        <v>5</v>
      </c>
      <c r="B32" s="126" t="s">
        <v>437</v>
      </c>
      <c r="C32" s="126" t="s">
        <v>311</v>
      </c>
      <c r="D32" s="126" t="s">
        <v>465</v>
      </c>
      <c r="E32" s="88" t="s">
        <v>312</v>
      </c>
      <c r="F32" s="127" t="s">
        <v>459</v>
      </c>
      <c r="G32" s="126" t="s">
        <v>270</v>
      </c>
      <c r="H32" s="127" t="s">
        <v>436</v>
      </c>
      <c r="I32" s="134">
        <v>160000</v>
      </c>
      <c r="J32" s="128"/>
      <c r="K32" s="128"/>
      <c r="L32" s="134">
        <v>640000</v>
      </c>
      <c r="M32" s="128"/>
      <c r="N32" s="128"/>
      <c r="O32" s="134">
        <v>21983.89</v>
      </c>
      <c r="P32" s="128"/>
      <c r="Q32" s="128"/>
      <c r="R32" s="134">
        <v>21983.89</v>
      </c>
      <c r="S32" s="128"/>
      <c r="T32" s="128"/>
      <c r="U32" s="91">
        <v>0</v>
      </c>
      <c r="V32" s="131">
        <v>0</v>
      </c>
      <c r="W32" s="131">
        <v>0</v>
      </c>
    </row>
    <row r="33" spans="1:23" s="22" customFormat="1" ht="22.5" x14ac:dyDescent="0.25">
      <c r="A33" s="126">
        <v>5</v>
      </c>
      <c r="B33" s="126" t="s">
        <v>438</v>
      </c>
      <c r="C33" s="126" t="s">
        <v>466</v>
      </c>
      <c r="D33" s="126" t="s">
        <v>465</v>
      </c>
      <c r="E33" s="88" t="s">
        <v>467</v>
      </c>
      <c r="F33" s="127" t="s">
        <v>459</v>
      </c>
      <c r="G33" s="126" t="s">
        <v>270</v>
      </c>
      <c r="H33" s="127" t="s">
        <v>436</v>
      </c>
      <c r="I33" s="134">
        <v>384000</v>
      </c>
      <c r="J33" s="128"/>
      <c r="K33" s="128"/>
      <c r="L33" s="134">
        <v>640000</v>
      </c>
      <c r="M33" s="128"/>
      <c r="N33" s="128"/>
      <c r="O33" s="134">
        <v>888282.16</v>
      </c>
      <c r="P33" s="128"/>
      <c r="Q33" s="128"/>
      <c r="R33" s="135">
        <f>O33-U33</f>
        <v>675426.16</v>
      </c>
      <c r="S33" s="128"/>
      <c r="T33" s="128"/>
      <c r="U33" s="91">
        <v>212856</v>
      </c>
      <c r="V33" s="131">
        <v>0</v>
      </c>
      <c r="W33" s="131">
        <v>0</v>
      </c>
    </row>
    <row r="34" spans="1:23" s="22" customFormat="1" ht="22.5" x14ac:dyDescent="0.25">
      <c r="A34" s="126">
        <v>5</v>
      </c>
      <c r="B34" s="126" t="s">
        <v>437</v>
      </c>
      <c r="C34" s="126" t="s">
        <v>321</v>
      </c>
      <c r="D34" s="126" t="s">
        <v>465</v>
      </c>
      <c r="E34" s="88" t="s">
        <v>324</v>
      </c>
      <c r="F34" s="127" t="s">
        <v>468</v>
      </c>
      <c r="G34" s="126" t="s">
        <v>270</v>
      </c>
      <c r="H34" s="127" t="s">
        <v>436</v>
      </c>
      <c r="I34" s="84">
        <v>175</v>
      </c>
      <c r="J34" s="128"/>
      <c r="K34" s="128"/>
      <c r="L34" s="84">
        <v>710</v>
      </c>
      <c r="M34" s="128"/>
      <c r="N34" s="128"/>
      <c r="O34" s="132">
        <v>289</v>
      </c>
      <c r="P34" s="128"/>
      <c r="Q34" s="128"/>
      <c r="R34" s="132">
        <v>289</v>
      </c>
      <c r="S34" s="128"/>
      <c r="T34" s="128"/>
      <c r="U34" s="87">
        <v>0</v>
      </c>
      <c r="V34" s="100">
        <v>0</v>
      </c>
      <c r="W34" s="100">
        <v>0</v>
      </c>
    </row>
    <row r="35" spans="1:23" s="22" customFormat="1" ht="22.5" x14ac:dyDescent="0.25">
      <c r="A35" s="126">
        <v>5</v>
      </c>
      <c r="B35" s="126" t="s">
        <v>438</v>
      </c>
      <c r="C35" s="126" t="s">
        <v>469</v>
      </c>
      <c r="D35" s="126" t="s">
        <v>465</v>
      </c>
      <c r="E35" s="88" t="s">
        <v>470</v>
      </c>
      <c r="F35" s="127" t="s">
        <v>468</v>
      </c>
      <c r="G35" s="126" t="s">
        <v>270</v>
      </c>
      <c r="H35" s="127" t="s">
        <v>436</v>
      </c>
      <c r="I35" s="84">
        <v>420</v>
      </c>
      <c r="J35" s="128"/>
      <c r="K35" s="128"/>
      <c r="L35" s="84">
        <v>710</v>
      </c>
      <c r="M35" s="128"/>
      <c r="N35" s="128"/>
      <c r="O35" s="132">
        <v>1693</v>
      </c>
      <c r="P35" s="128"/>
      <c r="Q35" s="128"/>
      <c r="R35" s="132">
        <f>O35-U35</f>
        <v>1391</v>
      </c>
      <c r="S35" s="128"/>
      <c r="T35" s="128"/>
      <c r="U35" s="97">
        <v>302</v>
      </c>
      <c r="V35" s="100">
        <v>0</v>
      </c>
      <c r="W35" s="100">
        <v>0</v>
      </c>
    </row>
    <row r="36" spans="1:23" s="22" customFormat="1" ht="22.5" x14ac:dyDescent="0.25">
      <c r="A36" s="126">
        <v>5</v>
      </c>
      <c r="B36" s="126" t="s">
        <v>437</v>
      </c>
      <c r="C36" s="126" t="s">
        <v>318</v>
      </c>
      <c r="D36" s="126" t="s">
        <v>173</v>
      </c>
      <c r="E36" s="88" t="s">
        <v>471</v>
      </c>
      <c r="F36" s="127" t="s">
        <v>201</v>
      </c>
      <c r="G36" s="126" t="s">
        <v>270</v>
      </c>
      <c r="H36" s="127" t="s">
        <v>436</v>
      </c>
      <c r="I36" s="84">
        <v>3</v>
      </c>
      <c r="J36" s="128"/>
      <c r="K36" s="128"/>
      <c r="L36" s="84">
        <v>12</v>
      </c>
      <c r="M36" s="128"/>
      <c r="N36" s="128"/>
      <c r="O36" s="132">
        <v>0</v>
      </c>
      <c r="P36" s="128"/>
      <c r="Q36" s="128"/>
      <c r="R36" s="132">
        <v>0</v>
      </c>
      <c r="S36" s="128"/>
      <c r="T36" s="128"/>
      <c r="U36" s="87">
        <v>0</v>
      </c>
      <c r="V36" s="100">
        <v>0</v>
      </c>
      <c r="W36" s="100">
        <v>0</v>
      </c>
    </row>
    <row r="37" spans="1:23" s="22" customFormat="1" ht="22.5" x14ac:dyDescent="0.25">
      <c r="A37" s="126">
        <v>5</v>
      </c>
      <c r="B37" s="126" t="s">
        <v>438</v>
      </c>
      <c r="C37" s="126" t="s">
        <v>472</v>
      </c>
      <c r="D37" s="126" t="s">
        <v>173</v>
      </c>
      <c r="E37" s="88" t="s">
        <v>473</v>
      </c>
      <c r="F37" s="127" t="s">
        <v>201</v>
      </c>
      <c r="G37" s="126" t="s">
        <v>270</v>
      </c>
      <c r="H37" s="127" t="s">
        <v>436</v>
      </c>
      <c r="I37" s="84">
        <v>7</v>
      </c>
      <c r="J37" s="128"/>
      <c r="K37" s="128"/>
      <c r="L37" s="84">
        <v>12</v>
      </c>
      <c r="M37" s="128"/>
      <c r="N37" s="128"/>
      <c r="O37" s="132">
        <v>7</v>
      </c>
      <c r="P37" s="128"/>
      <c r="Q37" s="128"/>
      <c r="R37" s="132">
        <v>7</v>
      </c>
      <c r="S37" s="128"/>
      <c r="T37" s="128"/>
      <c r="U37" s="87">
        <v>0</v>
      </c>
      <c r="V37" s="100">
        <v>0</v>
      </c>
      <c r="W37" s="100">
        <v>0</v>
      </c>
    </row>
    <row r="38" spans="1:23" s="22" customFormat="1" ht="22.5" x14ac:dyDescent="0.25">
      <c r="A38" s="126">
        <v>5</v>
      </c>
      <c r="B38" s="126" t="s">
        <v>437</v>
      </c>
      <c r="C38" s="126" t="s">
        <v>316</v>
      </c>
      <c r="D38" s="126" t="s">
        <v>173</v>
      </c>
      <c r="E38" s="88" t="s">
        <v>474</v>
      </c>
      <c r="F38" s="127" t="s">
        <v>201</v>
      </c>
      <c r="G38" s="126" t="s">
        <v>270</v>
      </c>
      <c r="H38" s="127" t="s">
        <v>436</v>
      </c>
      <c r="I38" s="84">
        <v>2</v>
      </c>
      <c r="J38" s="128"/>
      <c r="K38" s="128"/>
      <c r="L38" s="84">
        <v>9</v>
      </c>
      <c r="M38" s="128"/>
      <c r="N38" s="128"/>
      <c r="O38" s="132">
        <v>0</v>
      </c>
      <c r="P38" s="128"/>
      <c r="Q38" s="128"/>
      <c r="R38" s="132">
        <v>0</v>
      </c>
      <c r="S38" s="128"/>
      <c r="T38" s="128"/>
      <c r="U38" s="87">
        <v>0</v>
      </c>
      <c r="V38" s="100">
        <v>0</v>
      </c>
      <c r="W38" s="100">
        <v>0</v>
      </c>
    </row>
    <row r="39" spans="1:23" s="22" customFormat="1" ht="22.5" x14ac:dyDescent="0.25">
      <c r="A39" s="126">
        <v>5</v>
      </c>
      <c r="B39" s="126" t="s">
        <v>438</v>
      </c>
      <c r="C39" s="126" t="s">
        <v>475</v>
      </c>
      <c r="D39" s="126" t="s">
        <v>173</v>
      </c>
      <c r="E39" s="88" t="s">
        <v>476</v>
      </c>
      <c r="F39" s="127" t="s">
        <v>201</v>
      </c>
      <c r="G39" s="126" t="s">
        <v>270</v>
      </c>
      <c r="H39" s="127" t="s">
        <v>436</v>
      </c>
      <c r="I39" s="84">
        <v>5</v>
      </c>
      <c r="J39" s="128"/>
      <c r="K39" s="128"/>
      <c r="L39" s="84">
        <v>9</v>
      </c>
      <c r="M39" s="128"/>
      <c r="N39" s="128"/>
      <c r="O39" s="132">
        <v>1</v>
      </c>
      <c r="P39" s="128"/>
      <c r="Q39" s="128"/>
      <c r="R39" s="97">
        <v>0</v>
      </c>
      <c r="S39" s="128"/>
      <c r="T39" s="128"/>
      <c r="U39" s="97">
        <v>1</v>
      </c>
      <c r="V39" s="100">
        <v>0</v>
      </c>
      <c r="W39" s="100">
        <v>0</v>
      </c>
    </row>
    <row r="40" spans="1:23" s="22" customFormat="1" ht="22.5" x14ac:dyDescent="0.25">
      <c r="A40" s="126">
        <v>5</v>
      </c>
      <c r="B40" s="126" t="s">
        <v>437</v>
      </c>
      <c r="C40" s="126" t="s">
        <v>314</v>
      </c>
      <c r="D40" s="126" t="s">
        <v>465</v>
      </c>
      <c r="E40" s="88" t="s">
        <v>315</v>
      </c>
      <c r="F40" s="127" t="s">
        <v>459</v>
      </c>
      <c r="G40" s="126" t="s">
        <v>270</v>
      </c>
      <c r="H40" s="127" t="s">
        <v>436</v>
      </c>
      <c r="I40" s="134">
        <v>19900</v>
      </c>
      <c r="J40" s="128"/>
      <c r="K40" s="128"/>
      <c r="L40" s="134">
        <v>79900</v>
      </c>
      <c r="M40" s="128"/>
      <c r="N40" s="128"/>
      <c r="O40" s="134">
        <v>1716.85</v>
      </c>
      <c r="P40" s="128"/>
      <c r="Q40" s="128"/>
      <c r="R40" s="134">
        <v>1716.85</v>
      </c>
      <c r="S40" s="128"/>
      <c r="T40" s="128"/>
      <c r="U40" s="91">
        <v>0</v>
      </c>
      <c r="V40" s="131">
        <v>0</v>
      </c>
      <c r="W40" s="131">
        <v>0</v>
      </c>
    </row>
    <row r="41" spans="1:23" s="22" customFormat="1" ht="22.5" x14ac:dyDescent="0.25">
      <c r="A41" s="126">
        <v>5</v>
      </c>
      <c r="B41" s="126" t="s">
        <v>438</v>
      </c>
      <c r="C41" s="126" t="s">
        <v>462</v>
      </c>
      <c r="D41" s="126" t="s">
        <v>465</v>
      </c>
      <c r="E41" s="88" t="s">
        <v>463</v>
      </c>
      <c r="F41" s="127" t="s">
        <v>459</v>
      </c>
      <c r="G41" s="126" t="s">
        <v>270</v>
      </c>
      <c r="H41" s="127" t="s">
        <v>436</v>
      </c>
      <c r="I41" s="134">
        <v>47900</v>
      </c>
      <c r="J41" s="128"/>
      <c r="K41" s="128"/>
      <c r="L41" s="134">
        <v>79900</v>
      </c>
      <c r="M41" s="128"/>
      <c r="N41" s="128"/>
      <c r="O41" s="134">
        <v>102143.03</v>
      </c>
      <c r="P41" s="128"/>
      <c r="Q41" s="128"/>
      <c r="R41" s="134">
        <f>O41-U41</f>
        <v>73704.03</v>
      </c>
      <c r="S41" s="128"/>
      <c r="T41" s="128"/>
      <c r="U41" s="91">
        <v>28439</v>
      </c>
      <c r="V41" s="131">
        <v>0</v>
      </c>
      <c r="W41" s="131">
        <v>0</v>
      </c>
    </row>
    <row r="42" spans="1:23" s="22" customFormat="1" ht="22.5" x14ac:dyDescent="0.25">
      <c r="A42" s="126">
        <v>6</v>
      </c>
      <c r="B42" s="126" t="s">
        <v>431</v>
      </c>
      <c r="C42" s="126" t="s">
        <v>477</v>
      </c>
      <c r="D42" s="126" t="s">
        <v>433</v>
      </c>
      <c r="E42" s="88" t="s">
        <v>446</v>
      </c>
      <c r="F42" s="127" t="s">
        <v>435</v>
      </c>
      <c r="G42" s="126" t="s">
        <v>270</v>
      </c>
      <c r="H42" s="127" t="s">
        <v>436</v>
      </c>
      <c r="I42" s="101">
        <v>15939293</v>
      </c>
      <c r="J42" s="128"/>
      <c r="K42" s="129"/>
      <c r="L42" s="101">
        <v>70582380</v>
      </c>
      <c r="M42" s="129"/>
      <c r="N42" s="129"/>
      <c r="O42" s="130">
        <f>+R42+U42</f>
        <v>0</v>
      </c>
      <c r="P42" s="129"/>
      <c r="Q42" s="129"/>
      <c r="R42" s="130">
        <v>0</v>
      </c>
      <c r="S42" s="129"/>
      <c r="T42" s="129"/>
      <c r="U42" s="91">
        <v>0</v>
      </c>
      <c r="V42" s="131">
        <v>0</v>
      </c>
      <c r="W42" s="131">
        <v>0</v>
      </c>
    </row>
    <row r="43" spans="1:23" s="22" customFormat="1" ht="22.5" x14ac:dyDescent="0.25">
      <c r="A43" s="126">
        <v>6</v>
      </c>
      <c r="B43" s="126" t="s">
        <v>431</v>
      </c>
      <c r="C43" s="126" t="s">
        <v>478</v>
      </c>
      <c r="D43" s="126" t="s">
        <v>433</v>
      </c>
      <c r="E43" s="88" t="s">
        <v>446</v>
      </c>
      <c r="F43" s="127" t="s">
        <v>435</v>
      </c>
      <c r="G43" s="126" t="s">
        <v>235</v>
      </c>
      <c r="H43" s="127" t="s">
        <v>436</v>
      </c>
      <c r="I43" s="101">
        <v>39896999.01727397</v>
      </c>
      <c r="J43" s="128"/>
      <c r="K43" s="129"/>
      <c r="L43" s="101">
        <v>176671903</v>
      </c>
      <c r="M43" s="129"/>
      <c r="N43" s="129"/>
      <c r="O43" s="130">
        <f>+R43+U43</f>
        <v>0</v>
      </c>
      <c r="P43" s="129"/>
      <c r="Q43" s="129"/>
      <c r="R43" s="130">
        <v>0</v>
      </c>
      <c r="S43" s="129"/>
      <c r="T43" s="129"/>
      <c r="U43" s="91">
        <v>0</v>
      </c>
      <c r="V43" s="131">
        <v>0</v>
      </c>
      <c r="W43" s="131">
        <v>0</v>
      </c>
    </row>
    <row r="44" spans="1:23" s="22" customFormat="1" ht="22.5" x14ac:dyDescent="0.25">
      <c r="A44" s="126">
        <v>6</v>
      </c>
      <c r="B44" s="126" t="s">
        <v>437</v>
      </c>
      <c r="C44" s="126" t="s">
        <v>325</v>
      </c>
      <c r="D44" s="126" t="s">
        <v>202</v>
      </c>
      <c r="E44" s="88" t="s">
        <v>326</v>
      </c>
      <c r="F44" s="127" t="s">
        <v>201</v>
      </c>
      <c r="G44" s="126" t="s">
        <v>270</v>
      </c>
      <c r="H44" s="127" t="s">
        <v>436</v>
      </c>
      <c r="I44" s="84">
        <v>0</v>
      </c>
      <c r="J44" s="128"/>
      <c r="K44" s="128"/>
      <c r="L44" s="84">
        <v>6</v>
      </c>
      <c r="M44" s="128"/>
      <c r="N44" s="128"/>
      <c r="O44" s="132">
        <v>0</v>
      </c>
      <c r="P44" s="128"/>
      <c r="Q44" s="128"/>
      <c r="R44" s="132">
        <f t="shared" ref="R44:R47" si="2">+O44-U44</f>
        <v>0</v>
      </c>
      <c r="S44" s="128"/>
      <c r="T44" s="128"/>
      <c r="U44" s="87">
        <v>0</v>
      </c>
      <c r="V44" s="100">
        <v>0</v>
      </c>
      <c r="W44" s="100">
        <v>0</v>
      </c>
    </row>
    <row r="45" spans="1:23" s="22" customFormat="1" ht="22.5" x14ac:dyDescent="0.25">
      <c r="A45" s="126">
        <v>6</v>
      </c>
      <c r="B45" s="126" t="s">
        <v>438</v>
      </c>
      <c r="C45" s="126" t="s">
        <v>479</v>
      </c>
      <c r="D45" s="126" t="s">
        <v>202</v>
      </c>
      <c r="E45" s="88" t="s">
        <v>480</v>
      </c>
      <c r="F45" s="127" t="s">
        <v>201</v>
      </c>
      <c r="G45" s="126" t="s">
        <v>270</v>
      </c>
      <c r="H45" s="127" t="s">
        <v>436</v>
      </c>
      <c r="I45" s="84">
        <v>6</v>
      </c>
      <c r="J45" s="128"/>
      <c r="K45" s="128"/>
      <c r="L45" s="84">
        <v>6</v>
      </c>
      <c r="M45" s="128"/>
      <c r="N45" s="128"/>
      <c r="O45" s="132">
        <v>3</v>
      </c>
      <c r="P45" s="128"/>
      <c r="Q45" s="128"/>
      <c r="R45" s="132">
        <f t="shared" si="2"/>
        <v>3</v>
      </c>
      <c r="S45" s="128"/>
      <c r="T45" s="128"/>
      <c r="U45" s="87">
        <v>0</v>
      </c>
      <c r="V45" s="100">
        <v>0</v>
      </c>
      <c r="W45" s="100">
        <v>0</v>
      </c>
    </row>
    <row r="46" spans="1:23" s="22" customFormat="1" ht="22.5" x14ac:dyDescent="0.25">
      <c r="A46" s="126">
        <v>6</v>
      </c>
      <c r="B46" s="126" t="s">
        <v>437</v>
      </c>
      <c r="C46" s="126" t="s">
        <v>348</v>
      </c>
      <c r="D46" s="126" t="s">
        <v>236</v>
      </c>
      <c r="E46" s="88" t="s">
        <v>359</v>
      </c>
      <c r="F46" s="127" t="s">
        <v>201</v>
      </c>
      <c r="G46" s="126" t="s">
        <v>235</v>
      </c>
      <c r="H46" s="127" t="s">
        <v>436</v>
      </c>
      <c r="I46" s="101">
        <v>6000</v>
      </c>
      <c r="J46" s="128"/>
      <c r="K46" s="128"/>
      <c r="L46" s="101">
        <v>10000</v>
      </c>
      <c r="M46" s="128"/>
      <c r="N46" s="128"/>
      <c r="O46" s="132">
        <v>0</v>
      </c>
      <c r="P46" s="128"/>
      <c r="Q46" s="128"/>
      <c r="R46" s="132">
        <v>0</v>
      </c>
      <c r="S46" s="128"/>
      <c r="T46" s="128"/>
      <c r="U46" s="87">
        <v>0</v>
      </c>
      <c r="V46" s="100">
        <v>0</v>
      </c>
      <c r="W46" s="100">
        <v>0</v>
      </c>
    </row>
    <row r="47" spans="1:23" s="74" customFormat="1" ht="22.5" x14ac:dyDescent="0.25">
      <c r="A47" s="125">
        <v>6</v>
      </c>
      <c r="B47" s="125" t="s">
        <v>437</v>
      </c>
      <c r="C47" s="125" t="s">
        <v>352</v>
      </c>
      <c r="D47" s="125" t="s">
        <v>239</v>
      </c>
      <c r="E47" s="86" t="s">
        <v>353</v>
      </c>
      <c r="F47" s="136" t="s">
        <v>201</v>
      </c>
      <c r="G47" s="125" t="s">
        <v>235</v>
      </c>
      <c r="H47" s="136" t="s">
        <v>436</v>
      </c>
      <c r="I47" s="133">
        <v>20000</v>
      </c>
      <c r="J47" s="128"/>
      <c r="K47" s="128"/>
      <c r="L47" s="133">
        <v>33500</v>
      </c>
      <c r="M47" s="128"/>
      <c r="N47" s="128"/>
      <c r="O47" s="100">
        <v>0</v>
      </c>
      <c r="P47" s="128"/>
      <c r="Q47" s="128"/>
      <c r="R47" s="100">
        <f t="shared" si="2"/>
        <v>0</v>
      </c>
      <c r="S47" s="128"/>
      <c r="T47" s="128"/>
      <c r="U47" s="87">
        <v>0</v>
      </c>
      <c r="V47" s="100">
        <v>0</v>
      </c>
      <c r="W47" s="100">
        <v>0</v>
      </c>
    </row>
    <row r="48" spans="1:23" s="22" customFormat="1" ht="22.5" x14ac:dyDescent="0.25">
      <c r="A48" s="126">
        <v>7</v>
      </c>
      <c r="B48" s="126" t="s">
        <v>431</v>
      </c>
      <c r="C48" s="126" t="s">
        <v>481</v>
      </c>
      <c r="D48" s="126" t="s">
        <v>433</v>
      </c>
      <c r="E48" s="88" t="s">
        <v>434</v>
      </c>
      <c r="F48" s="127" t="s">
        <v>435</v>
      </c>
      <c r="G48" s="126" t="s">
        <v>270</v>
      </c>
      <c r="H48" s="127" t="s">
        <v>436</v>
      </c>
      <c r="I48" s="101">
        <v>31841751</v>
      </c>
      <c r="J48" s="128"/>
      <c r="K48" s="129"/>
      <c r="L48" s="101">
        <v>98429032</v>
      </c>
      <c r="M48" s="129"/>
      <c r="N48" s="129"/>
      <c r="O48" s="130">
        <f>+R48+U48</f>
        <v>2319174.92</v>
      </c>
      <c r="P48" s="129"/>
      <c r="Q48" s="129"/>
      <c r="R48" s="130">
        <v>2319174.92</v>
      </c>
      <c r="S48" s="129"/>
      <c r="T48" s="129"/>
      <c r="U48" s="91">
        <v>0</v>
      </c>
      <c r="V48" s="131">
        <v>0</v>
      </c>
      <c r="W48" s="131">
        <v>0</v>
      </c>
    </row>
    <row r="49" spans="1:24" s="22" customFormat="1" ht="22.5" x14ac:dyDescent="0.25">
      <c r="A49" s="126">
        <v>7</v>
      </c>
      <c r="B49" s="126" t="s">
        <v>431</v>
      </c>
      <c r="C49" s="126" t="s">
        <v>482</v>
      </c>
      <c r="D49" s="126" t="s">
        <v>433</v>
      </c>
      <c r="E49" s="88" t="s">
        <v>434</v>
      </c>
      <c r="F49" s="127" t="s">
        <v>435</v>
      </c>
      <c r="G49" s="126" t="s">
        <v>235</v>
      </c>
      <c r="H49" s="127" t="s">
        <v>436</v>
      </c>
      <c r="I49" s="101">
        <v>54539548.352193259</v>
      </c>
      <c r="J49" s="128"/>
      <c r="K49" s="129"/>
      <c r="L49" s="101">
        <v>168592327</v>
      </c>
      <c r="M49" s="129"/>
      <c r="N49" s="129"/>
      <c r="O49" s="130">
        <f>+R49+U49</f>
        <v>16338210.6</v>
      </c>
      <c r="P49" s="129"/>
      <c r="Q49" s="129"/>
      <c r="R49" s="130">
        <v>16338210.6</v>
      </c>
      <c r="S49" s="129"/>
      <c r="T49" s="129"/>
      <c r="U49" s="91">
        <v>0</v>
      </c>
      <c r="V49" s="131">
        <v>0</v>
      </c>
      <c r="W49" s="131">
        <v>0</v>
      </c>
    </row>
    <row r="50" spans="1:24" s="22" customFormat="1" ht="22.5" x14ac:dyDescent="0.25">
      <c r="A50" s="126">
        <v>7</v>
      </c>
      <c r="B50" s="126" t="s">
        <v>437</v>
      </c>
      <c r="C50" s="126" t="s">
        <v>330</v>
      </c>
      <c r="D50" s="126" t="s">
        <v>208</v>
      </c>
      <c r="E50" s="88" t="s">
        <v>331</v>
      </c>
      <c r="F50" s="127" t="s">
        <v>201</v>
      </c>
      <c r="G50" s="126" t="s">
        <v>270</v>
      </c>
      <c r="H50" s="127" t="s">
        <v>436</v>
      </c>
      <c r="I50" s="84">
        <v>29</v>
      </c>
      <c r="J50" s="128"/>
      <c r="K50" s="128"/>
      <c r="L50" s="84">
        <v>116</v>
      </c>
      <c r="M50" s="128"/>
      <c r="N50" s="128"/>
      <c r="O50" s="132">
        <v>1</v>
      </c>
      <c r="P50" s="128"/>
      <c r="Q50" s="128"/>
      <c r="R50" s="132">
        <v>1</v>
      </c>
      <c r="S50" s="128"/>
      <c r="T50" s="128"/>
      <c r="U50" s="87">
        <v>0</v>
      </c>
      <c r="V50" s="100">
        <v>0</v>
      </c>
      <c r="W50" s="100">
        <v>0</v>
      </c>
    </row>
    <row r="51" spans="1:24" s="22" customFormat="1" ht="22.5" x14ac:dyDescent="0.25">
      <c r="A51" s="126">
        <v>7</v>
      </c>
      <c r="B51" s="126" t="s">
        <v>438</v>
      </c>
      <c r="C51" s="126" t="s">
        <v>483</v>
      </c>
      <c r="D51" s="126" t="s">
        <v>208</v>
      </c>
      <c r="E51" s="88" t="s">
        <v>484</v>
      </c>
      <c r="F51" s="127" t="s">
        <v>201</v>
      </c>
      <c r="G51" s="126" t="s">
        <v>270</v>
      </c>
      <c r="H51" s="127" t="s">
        <v>436</v>
      </c>
      <c r="I51" s="84">
        <v>70</v>
      </c>
      <c r="J51" s="128"/>
      <c r="K51" s="128"/>
      <c r="L51" s="84">
        <v>116</v>
      </c>
      <c r="M51" s="128"/>
      <c r="N51" s="128"/>
      <c r="O51" s="132">
        <v>23</v>
      </c>
      <c r="P51" s="128"/>
      <c r="Q51" s="128"/>
      <c r="R51" s="132">
        <f>O51-U51</f>
        <v>6</v>
      </c>
      <c r="S51" s="128"/>
      <c r="T51" s="128"/>
      <c r="U51" s="87">
        <v>17</v>
      </c>
      <c r="V51" s="100">
        <v>0</v>
      </c>
      <c r="W51" s="100">
        <v>0</v>
      </c>
    </row>
    <row r="52" spans="1:24" s="22" customFormat="1" ht="22.5" x14ac:dyDescent="0.25">
      <c r="A52" s="126">
        <v>7</v>
      </c>
      <c r="B52" s="126" t="s">
        <v>437</v>
      </c>
      <c r="C52" s="126" t="s">
        <v>354</v>
      </c>
      <c r="D52" s="126" t="s">
        <v>245</v>
      </c>
      <c r="E52" s="88" t="s">
        <v>355</v>
      </c>
      <c r="F52" s="127" t="s">
        <v>201</v>
      </c>
      <c r="G52" s="126" t="s">
        <v>235</v>
      </c>
      <c r="H52" s="127" t="s">
        <v>436</v>
      </c>
      <c r="I52" s="101">
        <v>21600</v>
      </c>
      <c r="J52" s="128"/>
      <c r="K52" s="128"/>
      <c r="L52" s="101">
        <v>36000</v>
      </c>
      <c r="M52" s="128"/>
      <c r="N52" s="128"/>
      <c r="O52" s="133">
        <v>19262</v>
      </c>
      <c r="P52" s="128"/>
      <c r="Q52" s="128"/>
      <c r="R52" s="130">
        <f t="shared" ref="R52" si="3">+O52-U52</f>
        <v>0</v>
      </c>
      <c r="S52" s="128"/>
      <c r="T52" s="128"/>
      <c r="U52" s="130">
        <f>1104+577+V52</f>
        <v>19262</v>
      </c>
      <c r="V52" s="130">
        <f>(5447+3676)+W52</f>
        <v>17581</v>
      </c>
      <c r="W52" s="130">
        <v>8458</v>
      </c>
    </row>
    <row r="53" spans="1:24" s="22" customFormat="1" ht="22.5" x14ac:dyDescent="0.25">
      <c r="A53" s="126">
        <v>8</v>
      </c>
      <c r="B53" s="126" t="s">
        <v>431</v>
      </c>
      <c r="C53" s="126" t="s">
        <v>485</v>
      </c>
      <c r="D53" s="126" t="s">
        <v>433</v>
      </c>
      <c r="E53" s="88" t="s">
        <v>434</v>
      </c>
      <c r="F53" s="127" t="s">
        <v>435</v>
      </c>
      <c r="G53" s="126" t="s">
        <v>270</v>
      </c>
      <c r="H53" s="127" t="s">
        <v>436</v>
      </c>
      <c r="I53" s="101">
        <v>65745953</v>
      </c>
      <c r="J53" s="128"/>
      <c r="K53" s="129"/>
      <c r="L53" s="101">
        <v>203233499</v>
      </c>
      <c r="M53" s="129"/>
      <c r="N53" s="129"/>
      <c r="O53" s="130">
        <f>+R53+U53</f>
        <v>5910744.3499999996</v>
      </c>
      <c r="P53" s="129"/>
      <c r="Q53" s="129"/>
      <c r="R53" s="130">
        <v>5910744.3499999996</v>
      </c>
      <c r="S53" s="129"/>
      <c r="T53" s="129"/>
      <c r="U53" s="91">
        <v>0</v>
      </c>
      <c r="V53" s="131">
        <v>0</v>
      </c>
      <c r="W53" s="131">
        <v>0</v>
      </c>
    </row>
    <row r="54" spans="1:24" s="22" customFormat="1" ht="22.5" x14ac:dyDescent="0.25">
      <c r="A54" s="126">
        <v>8</v>
      </c>
      <c r="B54" s="126" t="s">
        <v>431</v>
      </c>
      <c r="C54" s="126" t="s">
        <v>486</v>
      </c>
      <c r="D54" s="126" t="s">
        <v>433</v>
      </c>
      <c r="E54" s="88" t="s">
        <v>434</v>
      </c>
      <c r="F54" s="127" t="s">
        <v>435</v>
      </c>
      <c r="G54" s="126" t="s">
        <v>235</v>
      </c>
      <c r="H54" s="127" t="s">
        <v>436</v>
      </c>
      <c r="I54" s="101">
        <v>100123659.00710474</v>
      </c>
      <c r="J54" s="128"/>
      <c r="K54" s="129"/>
      <c r="L54" s="101">
        <v>309501660</v>
      </c>
      <c r="M54" s="129"/>
      <c r="N54" s="129"/>
      <c r="O54" s="130">
        <f>+R54+U54</f>
        <v>2625253.2000000002</v>
      </c>
      <c r="P54" s="129"/>
      <c r="Q54" s="129"/>
      <c r="R54" s="130">
        <v>2625253.2000000002</v>
      </c>
      <c r="S54" s="129"/>
      <c r="T54" s="129"/>
      <c r="U54" s="91">
        <v>0</v>
      </c>
      <c r="V54" s="131">
        <v>0</v>
      </c>
      <c r="W54" s="131">
        <v>0</v>
      </c>
    </row>
    <row r="55" spans="1:24" s="22" customFormat="1" ht="22.5" x14ac:dyDescent="0.25">
      <c r="A55" s="126">
        <v>8</v>
      </c>
      <c r="B55" s="126" t="s">
        <v>437</v>
      </c>
      <c r="C55" s="126" t="s">
        <v>334</v>
      </c>
      <c r="D55" s="126" t="s">
        <v>215</v>
      </c>
      <c r="E55" s="88" t="s">
        <v>335</v>
      </c>
      <c r="F55" s="127" t="s">
        <v>329</v>
      </c>
      <c r="G55" s="126" t="s">
        <v>270</v>
      </c>
      <c r="H55" s="127" t="s">
        <v>436</v>
      </c>
      <c r="I55" s="101">
        <v>6200</v>
      </c>
      <c r="J55" s="128"/>
      <c r="K55" s="128"/>
      <c r="L55" s="101">
        <v>25500</v>
      </c>
      <c r="M55" s="128"/>
      <c r="N55" s="128"/>
      <c r="O55" s="101">
        <v>9696</v>
      </c>
      <c r="P55" s="128"/>
      <c r="Q55" s="128"/>
      <c r="R55" s="101">
        <f>O55-U55</f>
        <v>9436</v>
      </c>
      <c r="S55" s="128"/>
      <c r="T55" s="128"/>
      <c r="U55" s="87">
        <v>260</v>
      </c>
      <c r="V55" s="100">
        <v>0</v>
      </c>
      <c r="W55" s="100">
        <v>0</v>
      </c>
    </row>
    <row r="56" spans="1:24" s="22" customFormat="1" ht="22.5" x14ac:dyDescent="0.25">
      <c r="A56" s="126">
        <v>8</v>
      </c>
      <c r="B56" s="126" t="s">
        <v>438</v>
      </c>
      <c r="C56" s="126" t="s">
        <v>487</v>
      </c>
      <c r="D56" s="126" t="s">
        <v>215</v>
      </c>
      <c r="E56" s="88" t="s">
        <v>488</v>
      </c>
      <c r="F56" s="127" t="s">
        <v>201</v>
      </c>
      <c r="G56" s="126" t="s">
        <v>270</v>
      </c>
      <c r="H56" s="127" t="s">
        <v>436</v>
      </c>
      <c r="I56" s="101">
        <v>15300</v>
      </c>
      <c r="J56" s="128"/>
      <c r="K56" s="128"/>
      <c r="L56" s="101">
        <v>25500</v>
      </c>
      <c r="M56" s="128"/>
      <c r="N56" s="128"/>
      <c r="O56" s="101">
        <v>51593</v>
      </c>
      <c r="P56" s="128"/>
      <c r="Q56" s="128"/>
      <c r="R56" s="101">
        <f>O56-U56</f>
        <v>35991</v>
      </c>
      <c r="S56" s="128"/>
      <c r="T56" s="128"/>
      <c r="U56" s="101">
        <v>15602</v>
      </c>
      <c r="V56" s="100">
        <v>0</v>
      </c>
      <c r="W56" s="100">
        <v>0</v>
      </c>
    </row>
    <row r="57" spans="1:24" s="22" customFormat="1" ht="22.5" x14ac:dyDescent="0.25">
      <c r="A57" s="126">
        <v>8</v>
      </c>
      <c r="B57" s="126" t="s">
        <v>437</v>
      </c>
      <c r="C57" s="126" t="s">
        <v>360</v>
      </c>
      <c r="D57" s="126" t="s">
        <v>251</v>
      </c>
      <c r="E57" s="88" t="s">
        <v>489</v>
      </c>
      <c r="F57" s="127" t="s">
        <v>201</v>
      </c>
      <c r="G57" s="126" t="s">
        <v>235</v>
      </c>
      <c r="H57" s="127" t="s">
        <v>436</v>
      </c>
      <c r="I57" s="84">
        <v>36</v>
      </c>
      <c r="J57" s="128"/>
      <c r="K57" s="128"/>
      <c r="L57" s="84">
        <v>60</v>
      </c>
      <c r="M57" s="128"/>
      <c r="N57" s="128"/>
      <c r="O57" s="132">
        <v>49</v>
      </c>
      <c r="P57" s="128"/>
      <c r="Q57" s="128"/>
      <c r="R57" s="132">
        <v>49</v>
      </c>
      <c r="S57" s="128"/>
      <c r="T57" s="128"/>
      <c r="U57" s="87">
        <v>0</v>
      </c>
      <c r="V57" s="100">
        <v>0</v>
      </c>
      <c r="W57" s="100">
        <v>0</v>
      </c>
    </row>
    <row r="58" spans="1:24" s="22" customFormat="1" ht="22.5" x14ac:dyDescent="0.25">
      <c r="A58" s="126">
        <v>8</v>
      </c>
      <c r="B58" s="126" t="s">
        <v>437</v>
      </c>
      <c r="C58" s="126" t="s">
        <v>362</v>
      </c>
      <c r="D58" s="126" t="s">
        <v>251</v>
      </c>
      <c r="E58" s="88" t="s">
        <v>490</v>
      </c>
      <c r="F58" s="127" t="s">
        <v>201</v>
      </c>
      <c r="G58" s="126" t="s">
        <v>235</v>
      </c>
      <c r="H58" s="127" t="s">
        <v>436</v>
      </c>
      <c r="I58" s="84">
        <v>8</v>
      </c>
      <c r="J58" s="128"/>
      <c r="K58" s="128"/>
      <c r="L58" s="84">
        <v>8</v>
      </c>
      <c r="M58" s="128"/>
      <c r="N58" s="128"/>
      <c r="O58" s="132">
        <v>8</v>
      </c>
      <c r="P58" s="128"/>
      <c r="Q58" s="128"/>
      <c r="R58" s="132">
        <v>8</v>
      </c>
      <c r="S58" s="128"/>
      <c r="T58" s="128"/>
      <c r="U58" s="87">
        <v>0</v>
      </c>
      <c r="V58" s="100">
        <v>0</v>
      </c>
      <c r="W58" s="100">
        <v>0</v>
      </c>
    </row>
    <row r="59" spans="1:24" s="22" customFormat="1" ht="22.5" x14ac:dyDescent="0.25">
      <c r="A59" s="126">
        <v>8</v>
      </c>
      <c r="B59" s="126" t="s">
        <v>437</v>
      </c>
      <c r="C59" s="126" t="s">
        <v>366</v>
      </c>
      <c r="D59" s="126" t="s">
        <v>254</v>
      </c>
      <c r="E59" s="88" t="s">
        <v>367</v>
      </c>
      <c r="F59" s="127" t="s">
        <v>201</v>
      </c>
      <c r="G59" s="126" t="s">
        <v>235</v>
      </c>
      <c r="H59" s="127" t="s">
        <v>436</v>
      </c>
      <c r="I59" s="84">
        <v>480</v>
      </c>
      <c r="J59" s="128"/>
      <c r="K59" s="128"/>
      <c r="L59" s="84">
        <v>800</v>
      </c>
      <c r="M59" s="128"/>
      <c r="N59" s="128"/>
      <c r="O59" s="100">
        <v>0</v>
      </c>
      <c r="P59" s="128"/>
      <c r="Q59" s="128"/>
      <c r="R59" s="132">
        <f t="shared" ref="R59" si="4">+O59-U59</f>
        <v>0</v>
      </c>
      <c r="S59" s="128"/>
      <c r="T59" s="128"/>
      <c r="U59" s="87">
        <v>0</v>
      </c>
      <c r="V59" s="100">
        <v>0</v>
      </c>
      <c r="W59" s="100">
        <v>0</v>
      </c>
    </row>
    <row r="60" spans="1:24" s="22" customFormat="1" ht="22.5" x14ac:dyDescent="0.25">
      <c r="A60" s="126">
        <v>9</v>
      </c>
      <c r="B60" s="126" t="s">
        <v>431</v>
      </c>
      <c r="C60" s="126" t="s">
        <v>491</v>
      </c>
      <c r="D60" s="126" t="s">
        <v>433</v>
      </c>
      <c r="E60" s="88" t="s">
        <v>434</v>
      </c>
      <c r="F60" s="127" t="s">
        <v>435</v>
      </c>
      <c r="G60" s="126" t="s">
        <v>270</v>
      </c>
      <c r="H60" s="127" t="s">
        <v>436</v>
      </c>
      <c r="I60" s="101">
        <v>8567515</v>
      </c>
      <c r="J60" s="128"/>
      <c r="K60" s="129"/>
      <c r="L60" s="101">
        <v>37938673</v>
      </c>
      <c r="M60" s="129"/>
      <c r="N60" s="129"/>
      <c r="O60" s="130">
        <f>+R60+U60</f>
        <v>1948469.0499999998</v>
      </c>
      <c r="P60" s="129"/>
      <c r="Q60" s="129"/>
      <c r="R60" s="130">
        <v>1948469.0499999998</v>
      </c>
      <c r="S60" s="129"/>
      <c r="T60" s="129"/>
      <c r="U60" s="91">
        <v>0</v>
      </c>
      <c r="V60" s="131">
        <v>0</v>
      </c>
      <c r="W60" s="131">
        <v>0</v>
      </c>
    </row>
    <row r="61" spans="1:24" s="22" customFormat="1" ht="22.5" x14ac:dyDescent="0.25">
      <c r="A61" s="126">
        <v>9</v>
      </c>
      <c r="B61" s="126" t="s">
        <v>431</v>
      </c>
      <c r="C61" s="126" t="s">
        <v>492</v>
      </c>
      <c r="D61" s="126" t="s">
        <v>433</v>
      </c>
      <c r="E61" s="88" t="s">
        <v>434</v>
      </c>
      <c r="F61" s="127" t="s">
        <v>435</v>
      </c>
      <c r="G61" s="126" t="s">
        <v>235</v>
      </c>
      <c r="H61" s="127" t="s">
        <v>436</v>
      </c>
      <c r="I61" s="101">
        <v>11726341</v>
      </c>
      <c r="J61" s="128"/>
      <c r="K61" s="129"/>
      <c r="L61" s="101">
        <v>51926589</v>
      </c>
      <c r="M61" s="129"/>
      <c r="N61" s="129"/>
      <c r="O61" s="130">
        <f>+R61+U61</f>
        <v>0</v>
      </c>
      <c r="P61" s="129"/>
      <c r="Q61" s="129"/>
      <c r="R61" s="130">
        <v>0</v>
      </c>
      <c r="S61" s="129"/>
      <c r="T61" s="129"/>
      <c r="U61" s="91">
        <v>0</v>
      </c>
      <c r="V61" s="131">
        <v>0</v>
      </c>
      <c r="W61" s="131">
        <v>0</v>
      </c>
    </row>
    <row r="62" spans="1:24" s="22" customFormat="1" ht="22.5" x14ac:dyDescent="0.25">
      <c r="A62" s="126">
        <v>9</v>
      </c>
      <c r="B62" s="126" t="s">
        <v>437</v>
      </c>
      <c r="C62" s="126" t="s">
        <v>336</v>
      </c>
      <c r="D62" s="126" t="s">
        <v>219</v>
      </c>
      <c r="E62" s="88" t="s">
        <v>337</v>
      </c>
      <c r="F62" s="127" t="s">
        <v>201</v>
      </c>
      <c r="G62" s="126" t="s">
        <v>270</v>
      </c>
      <c r="H62" s="127" t="s">
        <v>436</v>
      </c>
      <c r="I62" s="84">
        <v>10</v>
      </c>
      <c r="J62" s="128"/>
      <c r="K62" s="128"/>
      <c r="L62" s="84">
        <v>40</v>
      </c>
      <c r="M62" s="128"/>
      <c r="N62" s="128"/>
      <c r="O62" s="132">
        <v>6</v>
      </c>
      <c r="P62" s="128"/>
      <c r="Q62" s="128"/>
      <c r="R62" s="132">
        <f t="shared" ref="R62:R63" si="5">+O62-U62</f>
        <v>6</v>
      </c>
      <c r="S62" s="128"/>
      <c r="T62" s="128"/>
      <c r="U62" s="87">
        <v>0</v>
      </c>
      <c r="V62" s="100">
        <v>0</v>
      </c>
      <c r="W62" s="100">
        <v>0</v>
      </c>
      <c r="X62" s="75"/>
    </row>
    <row r="63" spans="1:24" s="22" customFormat="1" ht="22.5" x14ac:dyDescent="0.25">
      <c r="A63" s="126">
        <v>9</v>
      </c>
      <c r="B63" s="126" t="s">
        <v>438</v>
      </c>
      <c r="C63" s="126" t="s">
        <v>493</v>
      </c>
      <c r="D63" s="126" t="s">
        <v>219</v>
      </c>
      <c r="E63" s="88" t="s">
        <v>494</v>
      </c>
      <c r="F63" s="127" t="s">
        <v>201</v>
      </c>
      <c r="G63" s="126" t="s">
        <v>270</v>
      </c>
      <c r="H63" s="127" t="s">
        <v>436</v>
      </c>
      <c r="I63" s="84">
        <v>24</v>
      </c>
      <c r="J63" s="128"/>
      <c r="K63" s="128"/>
      <c r="L63" s="84">
        <v>40</v>
      </c>
      <c r="M63" s="128"/>
      <c r="N63" s="128"/>
      <c r="O63" s="132">
        <v>65</v>
      </c>
      <c r="P63" s="128"/>
      <c r="Q63" s="128"/>
      <c r="R63" s="132">
        <f t="shared" si="5"/>
        <v>61</v>
      </c>
      <c r="S63" s="128"/>
      <c r="T63" s="128"/>
      <c r="U63" s="87">
        <v>4</v>
      </c>
      <c r="V63" s="100">
        <v>0</v>
      </c>
      <c r="W63" s="100">
        <v>0</v>
      </c>
      <c r="X63" s="75"/>
    </row>
    <row r="64" spans="1:24" s="22" customFormat="1" ht="22.5" x14ac:dyDescent="0.25">
      <c r="A64" s="126">
        <v>9</v>
      </c>
      <c r="B64" s="126" t="s">
        <v>437</v>
      </c>
      <c r="C64" s="126" t="s">
        <v>372</v>
      </c>
      <c r="D64" s="126" t="s">
        <v>265</v>
      </c>
      <c r="E64" s="88" t="s">
        <v>373</v>
      </c>
      <c r="F64" s="127" t="s">
        <v>201</v>
      </c>
      <c r="G64" s="126" t="s">
        <v>235</v>
      </c>
      <c r="H64" s="127" t="s">
        <v>436</v>
      </c>
      <c r="I64" s="84">
        <v>66</v>
      </c>
      <c r="J64" s="128"/>
      <c r="K64" s="128"/>
      <c r="L64" s="84">
        <v>110</v>
      </c>
      <c r="M64" s="128"/>
      <c r="N64" s="128"/>
      <c r="O64" s="132">
        <v>3</v>
      </c>
      <c r="P64" s="128"/>
      <c r="Q64" s="128"/>
      <c r="R64" s="132">
        <v>3</v>
      </c>
      <c r="S64" s="128"/>
      <c r="T64" s="128"/>
      <c r="U64" s="87">
        <v>0</v>
      </c>
      <c r="V64" s="100">
        <v>0</v>
      </c>
      <c r="W64" s="100">
        <v>0</v>
      </c>
    </row>
    <row r="66" spans="1:23" x14ac:dyDescent="0.25">
      <c r="A66" s="28" t="s">
        <v>497</v>
      </c>
      <c r="B66" s="31"/>
      <c r="C66" s="31"/>
      <c r="D66" s="31"/>
      <c r="E66" s="31"/>
      <c r="F66" s="31"/>
      <c r="G66" s="31"/>
      <c r="H66" s="31"/>
      <c r="I66" s="31"/>
      <c r="J66" s="31"/>
      <c r="K66" s="31"/>
      <c r="L66" s="31"/>
      <c r="M66" s="31"/>
      <c r="N66" s="31"/>
      <c r="O66" s="31"/>
      <c r="P66" s="31"/>
      <c r="Q66" s="31"/>
      <c r="R66" s="31"/>
      <c r="S66" s="31"/>
      <c r="T66" s="31"/>
      <c r="U66" s="31"/>
      <c r="V66" s="31"/>
      <c r="W66" s="31"/>
    </row>
    <row r="67" spans="1:23" x14ac:dyDescent="0.25">
      <c r="A67" s="231" t="s">
        <v>518</v>
      </c>
      <c r="B67" s="232"/>
      <c r="C67" s="232"/>
      <c r="D67" s="232"/>
      <c r="E67" s="232"/>
      <c r="F67" s="232"/>
      <c r="G67" s="232"/>
      <c r="H67" s="232"/>
      <c r="I67" s="232"/>
      <c r="J67" s="232"/>
      <c r="K67" s="232"/>
      <c r="L67" s="232"/>
      <c r="M67" s="232"/>
      <c r="N67" s="232"/>
      <c r="O67" s="232"/>
      <c r="P67" s="232"/>
      <c r="Q67" s="232"/>
      <c r="R67" s="232"/>
      <c r="S67" s="232"/>
      <c r="T67" s="232"/>
      <c r="U67" s="232"/>
      <c r="V67" s="232"/>
      <c r="W67" s="232"/>
    </row>
    <row r="68" spans="1:23" x14ac:dyDescent="0.25">
      <c r="A68" s="232"/>
      <c r="B68" s="232"/>
      <c r="C68" s="232"/>
      <c r="D68" s="232"/>
      <c r="E68" s="232"/>
      <c r="F68" s="232"/>
      <c r="G68" s="232"/>
      <c r="H68" s="232"/>
      <c r="I68" s="232"/>
      <c r="J68" s="232"/>
      <c r="K68" s="232"/>
      <c r="L68" s="232"/>
      <c r="M68" s="232"/>
      <c r="N68" s="232"/>
      <c r="O68" s="232"/>
      <c r="P68" s="232"/>
      <c r="Q68" s="232"/>
      <c r="R68" s="232"/>
      <c r="S68" s="232"/>
      <c r="T68" s="232"/>
      <c r="U68" s="232"/>
      <c r="V68" s="232"/>
      <c r="W68" s="232"/>
    </row>
    <row r="69" spans="1:23" x14ac:dyDescent="0.25">
      <c r="A69" s="29" t="s">
        <v>519</v>
      </c>
      <c r="B69" s="31"/>
      <c r="C69" s="31"/>
      <c r="D69" s="31"/>
      <c r="E69" s="31"/>
      <c r="F69" s="31"/>
      <c r="G69" s="31"/>
      <c r="H69" s="31"/>
      <c r="I69" s="31"/>
      <c r="J69" s="31"/>
      <c r="K69" s="31"/>
      <c r="L69" s="31"/>
      <c r="M69" s="31"/>
      <c r="N69" s="31"/>
      <c r="O69" s="31"/>
      <c r="P69" s="31"/>
      <c r="Q69" s="31"/>
      <c r="R69" s="31"/>
      <c r="S69" s="31"/>
      <c r="T69" s="31"/>
      <c r="U69" s="31"/>
      <c r="V69" s="31"/>
      <c r="W69" s="31"/>
    </row>
  </sheetData>
  <autoFilter ref="A6:X64"/>
  <mergeCells count="14">
    <mergeCell ref="A3:W3"/>
    <mergeCell ref="A67:W68"/>
    <mergeCell ref="O5:Q5"/>
    <mergeCell ref="G5:G6"/>
    <mergeCell ref="H5:H6"/>
    <mergeCell ref="I5:K5"/>
    <mergeCell ref="L5:N5"/>
    <mergeCell ref="R5:T5"/>
    <mergeCell ref="F5:F6"/>
    <mergeCell ref="A5:A6"/>
    <mergeCell ref="B5:B6"/>
    <mergeCell ref="C5:C6"/>
    <mergeCell ref="D5:D6"/>
    <mergeCell ref="E5:E6"/>
  </mergeCells>
  <printOptions horizontalCentered="1"/>
  <pageMargins left="0.11811023622047245" right="0.11811023622047245" top="0.55118110236220474" bottom="0.55118110236220474" header="0.31496062992125984" footer="0.31496062992125984"/>
  <pageSetup paperSize="8" scale="68" fitToHeight="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17</vt:i4>
      </vt:variant>
      <vt:variant>
        <vt:lpstr>Intervalos com nome</vt:lpstr>
      </vt:variant>
      <vt:variant>
        <vt:i4>26</vt:i4>
      </vt:variant>
    </vt:vector>
  </HeadingPairs>
  <TitlesOfParts>
    <vt:vector size="43" baseType="lpstr">
      <vt:lpstr>Q1_IndResultadoFEDER_FC</vt:lpstr>
      <vt:lpstr>Q2A_IndComunsResultadoFSE</vt:lpstr>
      <vt:lpstr>Q2B_Ind IEJ ResultadoFSE</vt:lpstr>
      <vt:lpstr>Q2C_IndEspecifResultadoFSE</vt:lpstr>
      <vt:lpstr>Q3A_IndRealizaçãoFEDER_FC</vt:lpstr>
      <vt:lpstr>Q3B_IndComunsRealizaçãoFEDER</vt:lpstr>
      <vt:lpstr>Q4A_IndComunsRealizaçãoFSE</vt:lpstr>
      <vt:lpstr>Q4B_IndEspecifRealizaçãoFSE</vt:lpstr>
      <vt:lpstr>Q5_IndQuadroDesempenho</vt:lpstr>
      <vt:lpstr>Q6_Dados financeiros agregados</vt:lpstr>
      <vt:lpstr>Q7_Categorias intervenção</vt:lpstr>
      <vt:lpstr>Q8_Financiamento cruzado</vt:lpstr>
      <vt:lpstr>Q9_Operações fora zona PO</vt:lpstr>
      <vt:lpstr>Q10_Despesa fora UE</vt:lpstr>
      <vt:lpstr>Q11_IEJ fora reg elegíveis</vt:lpstr>
      <vt:lpstr>Q12_Grandes projetos</vt:lpstr>
      <vt:lpstr>Q13_Planos Ação conjuntos</vt:lpstr>
      <vt:lpstr>Q1_IndResultadoFEDER_FC!Área_de_Impressão</vt:lpstr>
      <vt:lpstr>'Q10_Despesa fora UE'!Área_de_Impressão</vt:lpstr>
      <vt:lpstr>'Q11_IEJ fora reg elegíveis'!Área_de_Impressão</vt:lpstr>
      <vt:lpstr>'Q13_Planos Ação conjuntos'!Área_de_Impressão</vt:lpstr>
      <vt:lpstr>Q2A_IndComunsResultadoFSE!Área_de_Impressão</vt:lpstr>
      <vt:lpstr>'Q2B_Ind IEJ ResultadoFSE'!Área_de_Impressão</vt:lpstr>
      <vt:lpstr>Q2C_IndEspecifResultadoFSE!Área_de_Impressão</vt:lpstr>
      <vt:lpstr>Q3B_IndComunsRealizaçãoFEDER!Área_de_Impressão</vt:lpstr>
      <vt:lpstr>Q4B_IndEspecifRealizaçãoFSE!Área_de_Impressão</vt:lpstr>
      <vt:lpstr>Q5_IndQuadroDesempenho!Área_de_Impressão</vt:lpstr>
      <vt:lpstr>'Q9_Operações fora zona PO'!Área_de_Impressão</vt:lpstr>
      <vt:lpstr>Q1_IndResultadoFEDER_FC!Títulos_de_Impressão</vt:lpstr>
      <vt:lpstr>'Q10_Despesa fora UE'!Títulos_de_Impressão</vt:lpstr>
      <vt:lpstr>'Q11_IEJ fora reg elegíveis'!Títulos_de_Impressão</vt:lpstr>
      <vt:lpstr>'Q12_Grandes projetos'!Títulos_de_Impressão</vt:lpstr>
      <vt:lpstr>'Q13_Planos Ação conjuntos'!Títulos_de_Impressão</vt:lpstr>
      <vt:lpstr>Q2A_IndComunsResultadoFSE!Títulos_de_Impressão</vt:lpstr>
      <vt:lpstr>'Q2B_Ind IEJ ResultadoFSE'!Títulos_de_Impressão</vt:lpstr>
      <vt:lpstr>Q2C_IndEspecifResultadoFSE!Títulos_de_Impressão</vt:lpstr>
      <vt:lpstr>Q3B_IndComunsRealizaçãoFEDER!Títulos_de_Impressão</vt:lpstr>
      <vt:lpstr>Q4A_IndComunsRealizaçãoFSE!Títulos_de_Impressão</vt:lpstr>
      <vt:lpstr>Q4B_IndEspecifRealizaçãoFSE!Títulos_de_Impressão</vt:lpstr>
      <vt:lpstr>Q5_IndQuadroDesempenho!Títulos_de_Impressão</vt:lpstr>
      <vt:lpstr>'Q6_Dados financeiros agregados'!Títulos_de_Impressão</vt:lpstr>
      <vt:lpstr>'Q8_Financiamento cruzado'!Títulos_de_Impressão</vt:lpstr>
      <vt:lpstr>'Q9_Operações fora zona PO'!Títulos_de_Impressão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Mouraz</dc:creator>
  <cp:lastModifiedBy>Ana Henriques</cp:lastModifiedBy>
  <cp:lastPrinted>2018-05-08T10:24:53Z</cp:lastPrinted>
  <dcterms:created xsi:type="dcterms:W3CDTF">2016-01-25T19:17:25Z</dcterms:created>
  <dcterms:modified xsi:type="dcterms:W3CDTF">2019-06-07T12:00:42Z</dcterms:modified>
</cp:coreProperties>
</file>